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ERC\FORMULA RATES\IMTCO-MISO Formula\"/>
    </mc:Choice>
  </mc:AlternateContent>
  <bookViews>
    <workbookView xWindow="-15" yWindow="-15" windowWidth="9570" windowHeight="11640" tabRatio="619"/>
  </bookViews>
  <sheets>
    <sheet name="Nonlevelized-IOU" sheetId="1" r:id="rId1"/>
    <sheet name="WS A I&amp;M Transco" sheetId="10" r:id="rId2"/>
    <sheet name="WS B ADIT" sheetId="7" r:id="rId3"/>
    <sheet name="WS B - 282-283 ADIT" sheetId="11" r:id="rId4"/>
    <sheet name="WS B - 190 ADIT" sheetId="12" r:id="rId5"/>
    <sheet name="WS C  - Working Capital" sheetId="8" r:id="rId6"/>
    <sheet name="WS D - Cost of Capital" sheetId="9" r:id="rId7"/>
    <sheet name="WS E - State Tax Rate" sheetId="14" r:id="rId8"/>
    <sheet name="Export" sheetId="2" state="hidden" r:id="rId9"/>
  </sheets>
  <externalReferences>
    <externalReference r:id="rId10"/>
    <externalReference r:id="rId11"/>
    <externalReference r:id="rId12"/>
    <externalReference r:id="rId13"/>
    <externalReference r:id="rId14"/>
    <externalReference r:id="rId15"/>
  </externalReferences>
  <definedNames>
    <definedName name="____________NPh1">#REF!</definedName>
    <definedName name="___________NPh1" localSheetId="7">#REF!</definedName>
    <definedName name="___________NPh1">#REF!</definedName>
    <definedName name="__________NPh1" localSheetId="7">#REF!</definedName>
    <definedName name="__________NPh1">#REF!</definedName>
    <definedName name="_________NPh1" localSheetId="7">#REF!</definedName>
    <definedName name="_________NPh1">#REF!</definedName>
    <definedName name="________NPh1">#REF!</definedName>
    <definedName name="_______NPh1">#REF!</definedName>
    <definedName name="______NPh1">#REF!</definedName>
    <definedName name="_____NPh1" localSheetId="1">#REF!</definedName>
    <definedName name="_____NPh1">#REF!</definedName>
    <definedName name="____NPh1" localSheetId="1">#REF!</definedName>
    <definedName name="____NPh1">#REF!</definedName>
    <definedName name="___NPh1" localSheetId="1">#REF!</definedName>
    <definedName name="___NPh1">#REF!</definedName>
    <definedName name="__NPh1" localSheetId="1">#REF!</definedName>
    <definedName name="__NPh1">#REF!</definedName>
    <definedName name="_NPh1" localSheetId="1">#REF!</definedName>
    <definedName name="_NPh1">#REF!</definedName>
    <definedName name="ActExcessAmt" localSheetId="1">#REF!</definedName>
    <definedName name="ActExcessAmt" localSheetId="2">#REF!</definedName>
    <definedName name="ActExcessAmt" localSheetId="5">#REF!</definedName>
    <definedName name="ActExcessAmt" localSheetId="6">#REF!</definedName>
    <definedName name="ActExcessAmt" localSheetId="7">#REF!</definedName>
    <definedName name="ActExcessAmt">#REF!</definedName>
    <definedName name="ActGrTaxAmt" localSheetId="1">#REF!</definedName>
    <definedName name="ActGrTaxAmt" localSheetId="2">#REF!</definedName>
    <definedName name="ActGrTaxAmt" localSheetId="5">#REF!</definedName>
    <definedName name="ActGrTaxAmt" localSheetId="6">#REF!</definedName>
    <definedName name="ActGrTaxAmt" localSheetId="7">#REF!</definedName>
    <definedName name="ActGrTaxAmt">#REF!</definedName>
    <definedName name="ActKWHExcess" localSheetId="1">#REF!</definedName>
    <definedName name="ActKWHExcess" localSheetId="2">#REF!</definedName>
    <definedName name="ActKWHExcess" localSheetId="5">#REF!</definedName>
    <definedName name="ActKWHExcess" localSheetId="6">#REF!</definedName>
    <definedName name="ActKWHExcess" localSheetId="7">#REF!</definedName>
    <definedName name="ActKWHExcess">#REF!</definedName>
    <definedName name="ActKWHNotUsed" localSheetId="1">#REF!</definedName>
    <definedName name="ActKWHNotUsed" localSheetId="2">#REF!</definedName>
    <definedName name="ActKWHNotUsed" localSheetId="5">#REF!</definedName>
    <definedName name="ActKWHNotUsed" localSheetId="6">#REF!</definedName>
    <definedName name="ActKWHNotUsed" localSheetId="7">#REF!</definedName>
    <definedName name="ActKWHNotUsed">#REF!</definedName>
    <definedName name="ActKWHRes" localSheetId="1">#REF!</definedName>
    <definedName name="ActKWHRes" localSheetId="2">#REF!</definedName>
    <definedName name="ActKWHRes" localSheetId="5">#REF!</definedName>
    <definedName name="ActKWHRes" localSheetId="6">#REF!</definedName>
    <definedName name="ActKWHRes" localSheetId="7">#REF!</definedName>
    <definedName name="ActKWHRes">#REF!</definedName>
    <definedName name="ActKWHSubTot" localSheetId="1">#REF!</definedName>
    <definedName name="ActKWHSubTot" localSheetId="2">#REF!</definedName>
    <definedName name="ActKWHSubTot" localSheetId="5">#REF!</definedName>
    <definedName name="ActKWHSubTot" localSheetId="6">#REF!</definedName>
    <definedName name="ActKWHSubTot" localSheetId="7">#REF!</definedName>
    <definedName name="ActKWHSubTot">#REF!</definedName>
    <definedName name="ActKWHTot" localSheetId="1">#REF!</definedName>
    <definedName name="ActKWHTot" localSheetId="2">#REF!</definedName>
    <definedName name="ActKWHTot" localSheetId="5">#REF!</definedName>
    <definedName name="ActKWHTot" localSheetId="6">#REF!</definedName>
    <definedName name="ActKWHTot" localSheetId="7">#REF!</definedName>
    <definedName name="ActKWHTot">#REF!</definedName>
    <definedName name="ActNotUsedAmt" localSheetId="1">#REF!</definedName>
    <definedName name="ActNotUsedAmt" localSheetId="2">#REF!</definedName>
    <definedName name="ActNotUsedAmt" localSheetId="5">#REF!</definedName>
    <definedName name="ActNotUsedAmt" localSheetId="6">#REF!</definedName>
    <definedName name="ActNotUsedAmt" localSheetId="7">#REF!</definedName>
    <definedName name="ActNotUsedAmt">#REF!</definedName>
    <definedName name="ActResAmt" localSheetId="1">#REF!</definedName>
    <definedName name="ActResAmt" localSheetId="2">#REF!</definedName>
    <definedName name="ActResAmt" localSheetId="5">#REF!</definedName>
    <definedName name="ActResAmt" localSheetId="6">#REF!</definedName>
    <definedName name="ActResAmt" localSheetId="7">#REF!</definedName>
    <definedName name="ActResAmt">#REF!</definedName>
    <definedName name="ActSubTotAmt" localSheetId="1">#REF!</definedName>
    <definedName name="ActSubTotAmt" localSheetId="2">#REF!</definedName>
    <definedName name="ActSubTotAmt" localSheetId="5">#REF!</definedName>
    <definedName name="ActSubTotAmt" localSheetId="6">#REF!</definedName>
    <definedName name="ActSubTotAmt" localSheetId="7">#REF!</definedName>
    <definedName name="ActSubTotAmt">#REF!</definedName>
    <definedName name="ActTotAmt" localSheetId="1">#REF!</definedName>
    <definedName name="ActTotAmt" localSheetId="2">#REF!</definedName>
    <definedName name="ActTotAmt" localSheetId="5">#REF!</definedName>
    <definedName name="ActTotAmt" localSheetId="6">#REF!</definedName>
    <definedName name="ActTotAmt" localSheetId="7">#REF!</definedName>
    <definedName name="ActTotAmt">#REF!</definedName>
    <definedName name="AdminChg" localSheetId="1">#REF!</definedName>
    <definedName name="AdminChg" localSheetId="2">#REF!</definedName>
    <definedName name="AdminChg" localSheetId="5">#REF!</definedName>
    <definedName name="AdminChg" localSheetId="6">#REF!</definedName>
    <definedName name="AdminChg" localSheetId="7">#REF!</definedName>
    <definedName name="AdminChg">#REF!</definedName>
    <definedName name="AEP" localSheetId="1">#REF!</definedName>
    <definedName name="AEP" localSheetId="2">#REF!</definedName>
    <definedName name="AEP" localSheetId="5">#REF!</definedName>
    <definedName name="AEP" localSheetId="6">#REF!</definedName>
    <definedName name="AEP" localSheetId="7">#REF!</definedName>
    <definedName name="AEP">#REF!</definedName>
    <definedName name="allocator" localSheetId="1">#REF!</definedName>
    <definedName name="allocator" localSheetId="2">#REF!</definedName>
    <definedName name="allocator" localSheetId="5">#REF!</definedName>
    <definedName name="allocator" localSheetId="6">#REF!</definedName>
    <definedName name="allocator" localSheetId="7">#REF!</definedName>
    <definedName name="allocator">#REF!</definedName>
    <definedName name="allocators" localSheetId="1">#REF!</definedName>
    <definedName name="allocators" localSheetId="2">#REF!</definedName>
    <definedName name="allocators" localSheetId="5">#REF!</definedName>
    <definedName name="allocators" localSheetId="6">#REF!</definedName>
    <definedName name="allocators" localSheetId="7">#REF!</definedName>
    <definedName name="allocators">#REF!</definedName>
    <definedName name="allocatorsSWP" localSheetId="1">#REF!</definedName>
    <definedName name="allocatorsSWP" localSheetId="2">#REF!</definedName>
    <definedName name="allocatorsSWP" localSheetId="5">#REF!</definedName>
    <definedName name="allocatorsSWP" localSheetId="6">#REF!</definedName>
    <definedName name="allocatorsSWP" localSheetId="7">#REF!</definedName>
    <definedName name="allocatorsSWP">#REF!</definedName>
    <definedName name="allocatorSWP1">'[1]SWP TCOS 2008 13 Month'!$I$317:$J$328</definedName>
    <definedName name="APCO" localSheetId="1">#REF!</definedName>
    <definedName name="APCO" localSheetId="2">#REF!</definedName>
    <definedName name="APCO" localSheetId="5">#REF!</definedName>
    <definedName name="APCO" localSheetId="6">#REF!</definedName>
    <definedName name="APCO" localSheetId="7">#REF!</definedName>
    <definedName name="APCO">#REF!</definedName>
    <definedName name="APCo_Hist_Allocators" localSheetId="1">[2]TCOS!#REF!</definedName>
    <definedName name="APCo_Hist_Allocators" localSheetId="2">[3]TCOS!#REF!</definedName>
    <definedName name="APCo_Hist_Allocators" localSheetId="5">[3]TCOS!#REF!</definedName>
    <definedName name="APCo_Hist_Allocators" localSheetId="6">[4]TCOS!#REF!</definedName>
    <definedName name="APCo_Hist_Allocators" localSheetId="7">[3]TCOS!#REF!</definedName>
    <definedName name="APCo_Hist_Allocators">[5]TCOS!#REF!</definedName>
    <definedName name="APCo_Proj_Allocators" localSheetId="1">#REF!</definedName>
    <definedName name="APCo_Proj_Allocators" localSheetId="2">#REF!</definedName>
    <definedName name="APCo_Proj_Allocators" localSheetId="5">#REF!</definedName>
    <definedName name="APCo_Proj_Allocators" localSheetId="6">#REF!</definedName>
    <definedName name="APCo_Proj_Allocators" localSheetId="7">#REF!</definedName>
    <definedName name="APCo_Proj_Allocators">#REF!</definedName>
    <definedName name="APCo_TU_Allocators" localSheetId="1">#REF!</definedName>
    <definedName name="APCo_TU_Allocators" localSheetId="2">#REF!</definedName>
    <definedName name="APCo_TU_Allocators" localSheetId="5">#REF!</definedName>
    <definedName name="APCo_TU_Allocators" localSheetId="6">#REF!</definedName>
    <definedName name="APCo_TU_Allocators" localSheetId="7">#REF!</definedName>
    <definedName name="APCo_TU_Allocators">#REF!</definedName>
    <definedName name="AVRGPWRFCTR" localSheetId="1">#REF!</definedName>
    <definedName name="AVRGPWRFCTR" localSheetId="2">#REF!</definedName>
    <definedName name="AVRGPWRFCTR" localSheetId="5">#REF!</definedName>
    <definedName name="AVRGPWRFCTR" localSheetId="6">#REF!</definedName>
    <definedName name="AVRGPWRFCTR" localSheetId="7">#REF!</definedName>
    <definedName name="AVRGPWRFCTR">#REF!</definedName>
    <definedName name="B1HRSCRMO" localSheetId="1">#REF!</definedName>
    <definedName name="B1HRSCRMO" localSheetId="2">#REF!</definedName>
    <definedName name="B1HRSCRMO" localSheetId="5">#REF!</definedName>
    <definedName name="B1HRSCRMO" localSheetId="6">#REF!</definedName>
    <definedName name="B1HRSCRMO" localSheetId="7">#REF!</definedName>
    <definedName name="B1HRSCRMO">#REF!</definedName>
    <definedName name="B2HRSCRMO" localSheetId="1">#REF!</definedName>
    <definedName name="B2HRSCRMO" localSheetId="2">#REF!</definedName>
    <definedName name="B2HRSCRMO" localSheetId="5">#REF!</definedName>
    <definedName name="B2HRSCRMO" localSheetId="6">#REF!</definedName>
    <definedName name="B2HRSCRMO" localSheetId="7">#REF!</definedName>
    <definedName name="B2HRSCRMO">#REF!</definedName>
    <definedName name="BASERATECHG" localSheetId="1">#REF!</definedName>
    <definedName name="BASERATECHG" localSheetId="2">#REF!</definedName>
    <definedName name="BASERATECHG" localSheetId="5">#REF!</definedName>
    <definedName name="BASERATECHG" localSheetId="6">#REF!</definedName>
    <definedName name="BASERATECHG" localSheetId="7">#REF!</definedName>
    <definedName name="BASERATECHG">#REF!</definedName>
    <definedName name="BILLKWH" localSheetId="1">#REF!</definedName>
    <definedName name="BILLKWH" localSheetId="2">#REF!</definedName>
    <definedName name="BILLKWH" localSheetId="5">#REF!</definedName>
    <definedName name="BILLKWH" localSheetId="6">#REF!</definedName>
    <definedName name="BILLKWH" localSheetId="7">#REF!</definedName>
    <definedName name="BILLKWH">#REF!</definedName>
    <definedName name="BIRPCCHG" localSheetId="1">#REF!</definedName>
    <definedName name="BIRPCCHG" localSheetId="2">#REF!</definedName>
    <definedName name="BIRPCCHG" localSheetId="5">#REF!</definedName>
    <definedName name="BIRPCCHG" localSheetId="6">#REF!</definedName>
    <definedName name="BIRPCCHG" localSheetId="7">#REF!</definedName>
    <definedName name="BIRPCCHG">#REF!</definedName>
    <definedName name="BIRPDCHG1" localSheetId="1">#REF!</definedName>
    <definedName name="BIRPDCHG1" localSheetId="2">#REF!</definedName>
    <definedName name="BIRPDCHG1" localSheetId="5">#REF!</definedName>
    <definedName name="BIRPDCHG1" localSheetId="6">#REF!</definedName>
    <definedName name="BIRPDCHG1" localSheetId="7">#REF!</definedName>
    <definedName name="BIRPDCHG1">#REF!</definedName>
    <definedName name="BIRPDCHG2" localSheetId="1">#REF!</definedName>
    <definedName name="BIRPDCHG2" localSheetId="2">#REF!</definedName>
    <definedName name="BIRPDCHG2" localSheetId="5">#REF!</definedName>
    <definedName name="BIRPDCHG2" localSheetId="6">#REF!</definedName>
    <definedName name="BIRPDCHG2" localSheetId="7">#REF!</definedName>
    <definedName name="BIRPDCHG2">#REF!</definedName>
    <definedName name="BIRPECHG1" localSheetId="1">#REF!</definedName>
    <definedName name="BIRPECHG1" localSheetId="2">#REF!</definedName>
    <definedName name="BIRPECHG1" localSheetId="5">#REF!</definedName>
    <definedName name="BIRPECHG1" localSheetId="6">#REF!</definedName>
    <definedName name="BIRPECHG1" localSheetId="7">#REF!</definedName>
    <definedName name="BIRPECHG1">#REF!</definedName>
    <definedName name="BIRPECHGB1" localSheetId="1">#REF!</definedName>
    <definedName name="BIRPECHGB1" localSheetId="2">#REF!</definedName>
    <definedName name="BIRPECHGB1" localSheetId="5">#REF!</definedName>
    <definedName name="BIRPECHGB1" localSheetId="6">#REF!</definedName>
    <definedName name="BIRPECHGB1" localSheetId="7">#REF!</definedName>
    <definedName name="BIRPECHGB1">#REF!</definedName>
    <definedName name="BIRPECHGB2" localSheetId="1">#REF!</definedName>
    <definedName name="BIRPECHGB2" localSheetId="2">#REF!</definedName>
    <definedName name="BIRPECHGB2" localSheetId="5">#REF!</definedName>
    <definedName name="BIRPECHGB2" localSheetId="6">#REF!</definedName>
    <definedName name="BIRPECHGB2" localSheetId="7">#REF!</definedName>
    <definedName name="BIRPECHGB2">#REF!</definedName>
    <definedName name="BIRPECHGB3" localSheetId="1">#REF!</definedName>
    <definedName name="BIRPECHGB3" localSheetId="2">#REF!</definedName>
    <definedName name="BIRPECHGB3" localSheetId="5">#REF!</definedName>
    <definedName name="BIRPECHGB3" localSheetId="6">#REF!</definedName>
    <definedName name="BIRPECHGB3" localSheetId="7">#REF!</definedName>
    <definedName name="BIRPECHGB3">#REF!</definedName>
    <definedName name="BIRPECHGW" localSheetId="1">#REF!</definedName>
    <definedName name="BIRPECHGW" localSheetId="2">#REF!</definedName>
    <definedName name="BIRPECHGW" localSheetId="5">#REF!</definedName>
    <definedName name="BIRPECHGW" localSheetId="6">#REF!</definedName>
    <definedName name="BIRPECHGW" localSheetId="7">#REF!</definedName>
    <definedName name="BIRPECHGW">#REF!</definedName>
    <definedName name="BIRPKWH1" localSheetId="1">#REF!</definedName>
    <definedName name="BIRPKWH1" localSheetId="2">#REF!</definedName>
    <definedName name="BIRPKWH1" localSheetId="5">#REF!</definedName>
    <definedName name="BIRPKWH1" localSheetId="6">#REF!</definedName>
    <definedName name="BIRPKWH1" localSheetId="7">#REF!</definedName>
    <definedName name="BIRPKWH1">#REF!</definedName>
    <definedName name="BIRPKWHB1" localSheetId="1">#REF!</definedName>
    <definedName name="BIRPKWHB1" localSheetId="2">#REF!</definedName>
    <definedName name="BIRPKWHB1" localSheetId="5">#REF!</definedName>
    <definedName name="BIRPKWHB1" localSheetId="6">#REF!</definedName>
    <definedName name="BIRPKWHB1" localSheetId="7">#REF!</definedName>
    <definedName name="BIRPKWHB1">#REF!</definedName>
    <definedName name="BIRPKWHB2" localSheetId="1">#REF!</definedName>
    <definedName name="BIRPKWHB2" localSheetId="2">#REF!</definedName>
    <definedName name="BIRPKWHB2" localSheetId="5">#REF!</definedName>
    <definedName name="BIRPKWHB2" localSheetId="6">#REF!</definedName>
    <definedName name="BIRPKWHB2" localSheetId="7">#REF!</definedName>
    <definedName name="BIRPKWHB2">#REF!</definedName>
    <definedName name="BIRPKWHB3" localSheetId="1">#REF!</definedName>
    <definedName name="BIRPKWHB3" localSheetId="2">#REF!</definedName>
    <definedName name="BIRPKWHB3" localSheetId="5">#REF!</definedName>
    <definedName name="BIRPKWHB3" localSheetId="6">#REF!</definedName>
    <definedName name="BIRPKWHB3" localSheetId="7">#REF!</definedName>
    <definedName name="BIRPKWHB3">#REF!</definedName>
    <definedName name="BIRPKWHWH" localSheetId="1">#REF!</definedName>
    <definedName name="BIRPKWHWH" localSheetId="2">#REF!</definedName>
    <definedName name="BIRPKWHWH" localSheetId="5">#REF!</definedName>
    <definedName name="BIRPKWHWH" localSheetId="6">#REF!</definedName>
    <definedName name="BIRPKWHWH" localSheetId="7">#REF!</definedName>
    <definedName name="BIRPKWHWH">#REF!</definedName>
    <definedName name="BIRPMECHG1" localSheetId="1">#REF!</definedName>
    <definedName name="BIRPMECHG1" localSheetId="2">#REF!</definedName>
    <definedName name="BIRPMECHG1" localSheetId="5">#REF!</definedName>
    <definedName name="BIRPMECHG1" localSheetId="6">#REF!</definedName>
    <definedName name="BIRPMECHG1" localSheetId="7">#REF!</definedName>
    <definedName name="BIRPMECHG1">#REF!</definedName>
    <definedName name="BIRPOFKWH" localSheetId="1">#REF!</definedName>
    <definedName name="BIRPOFKWH" localSheetId="2">#REF!</definedName>
    <definedName name="BIRPOFKWH" localSheetId="5">#REF!</definedName>
    <definedName name="BIRPOFKWH" localSheetId="6">#REF!</definedName>
    <definedName name="BIRPOFKWH" localSheetId="7">#REF!</definedName>
    <definedName name="BIRPOFKWH">#REF!</definedName>
    <definedName name="BIRPOPKWH" localSheetId="1">#REF!</definedName>
    <definedName name="BIRPOPKWH" localSheetId="2">#REF!</definedName>
    <definedName name="BIRPOPKWH" localSheetId="5">#REF!</definedName>
    <definedName name="BIRPOPKWH" localSheetId="6">#REF!</definedName>
    <definedName name="BIRPOPKWH" localSheetId="7">#REF!</definedName>
    <definedName name="BIRPOPKWH">#REF!</definedName>
    <definedName name="BIRPP1EC" localSheetId="1">#REF!</definedName>
    <definedName name="BIRPP1EC" localSheetId="2">#REF!</definedName>
    <definedName name="BIRPP1EC" localSheetId="5">#REF!</definedName>
    <definedName name="BIRPP1EC" localSheetId="6">#REF!</definedName>
    <definedName name="BIRPP1EC" localSheetId="7">#REF!</definedName>
    <definedName name="BIRPP1EC">#REF!</definedName>
    <definedName name="BIRPP2EC" localSheetId="1">#REF!</definedName>
    <definedName name="BIRPP2EC" localSheetId="2">#REF!</definedName>
    <definedName name="BIRPP2EC" localSheetId="5">#REF!</definedName>
    <definedName name="BIRPP2EC" localSheetId="6">#REF!</definedName>
    <definedName name="BIRPP2EC" localSheetId="7">#REF!</definedName>
    <definedName name="BIRPP2EC">#REF!</definedName>
    <definedName name="BIRPP3EC" localSheetId="1">#REF!</definedName>
    <definedName name="BIRPP3EC" localSheetId="2">#REF!</definedName>
    <definedName name="BIRPP3EC" localSheetId="5">#REF!</definedName>
    <definedName name="BIRPP3EC" localSheetId="6">#REF!</definedName>
    <definedName name="BIRPP3EC" localSheetId="7">#REF!</definedName>
    <definedName name="BIRPP3EC">#REF!</definedName>
    <definedName name="BIRPP4EC" localSheetId="1">#REF!</definedName>
    <definedName name="BIRPP4EC" localSheetId="2">#REF!</definedName>
    <definedName name="BIRPP4EC" localSheetId="5">#REF!</definedName>
    <definedName name="BIRPP4EC" localSheetId="6">#REF!</definedName>
    <definedName name="BIRPP4EC" localSheetId="7">#REF!</definedName>
    <definedName name="BIRPP4EC">#REF!</definedName>
    <definedName name="BIRPP5EC" localSheetId="1">#REF!</definedName>
    <definedName name="BIRPP5EC" localSheetId="2">#REF!</definedName>
    <definedName name="BIRPP5EC" localSheetId="5">#REF!</definedName>
    <definedName name="BIRPP5EC" localSheetId="6">#REF!</definedName>
    <definedName name="BIRPP5EC" localSheetId="7">#REF!</definedName>
    <definedName name="BIRPP5EC">#REF!</definedName>
    <definedName name="BIRPPDMDCHG" localSheetId="1">#REF!</definedName>
    <definedName name="BIRPPDMDCHG" localSheetId="2">#REF!</definedName>
    <definedName name="BIRPPDMDCHG" localSheetId="5">#REF!</definedName>
    <definedName name="BIRPPDMDCHG" localSheetId="6">#REF!</definedName>
    <definedName name="BIRPPDMDCHG" localSheetId="7">#REF!</definedName>
    <definedName name="BIRPPDMDCHG">#REF!</definedName>
    <definedName name="BIRPRCHG" localSheetId="1">#REF!</definedName>
    <definedName name="BIRPRCHG" localSheetId="2">#REF!</definedName>
    <definedName name="BIRPRCHG" localSheetId="5">#REF!</definedName>
    <definedName name="BIRPRCHG" localSheetId="6">#REF!</definedName>
    <definedName name="BIRPRCHG" localSheetId="7">#REF!</definedName>
    <definedName name="BIRPRCHG">#REF!</definedName>
    <definedName name="BIRPXKVA" localSheetId="1">#REF!</definedName>
    <definedName name="BIRPXKVA" localSheetId="2">#REF!</definedName>
    <definedName name="BIRPXKVA" localSheetId="5">#REF!</definedName>
    <definedName name="BIRPXKVA" localSheetId="6">#REF!</definedName>
    <definedName name="BIRPXKVA" localSheetId="7">#REF!</definedName>
    <definedName name="BIRPXKVA">#REF!</definedName>
    <definedName name="BIRPXKVAPCT" localSheetId="1">#REF!</definedName>
    <definedName name="BIRPXKVAPCT" localSheetId="2">#REF!</definedName>
    <definedName name="BIRPXKVAPCT" localSheetId="5">#REF!</definedName>
    <definedName name="BIRPXKVAPCT" localSheetId="6">#REF!</definedName>
    <definedName name="BIRPXKVAPCT" localSheetId="7">#REF!</definedName>
    <definedName name="BIRPXKVAPCT">#REF!</definedName>
    <definedName name="BIRPXOFKW" localSheetId="1">#REF!</definedName>
    <definedName name="BIRPXOFKW" localSheetId="2">#REF!</definedName>
    <definedName name="BIRPXOFKW" localSheetId="5">#REF!</definedName>
    <definedName name="BIRPXOFKW" localSheetId="6">#REF!</definedName>
    <definedName name="BIRPXOFKW" localSheetId="7">#REF!</definedName>
    <definedName name="BIRPXOFKW">#REF!</definedName>
    <definedName name="BKUPKWH" localSheetId="1">#REF!</definedName>
    <definedName name="BKUPKWH" localSheetId="2">#REF!</definedName>
    <definedName name="BKUPKWH" localSheetId="5">#REF!</definedName>
    <definedName name="BKUPKWH" localSheetId="6">#REF!</definedName>
    <definedName name="BKUPKWH" localSheetId="7">#REF!</definedName>
    <definedName name="BKUPKWH">#REF!</definedName>
    <definedName name="BLDAMNT" localSheetId="1">#REF!</definedName>
    <definedName name="BLDAMNT" localSheetId="2">#REF!</definedName>
    <definedName name="BLDAMNT" localSheetId="5">#REF!</definedName>
    <definedName name="BLDAMNT" localSheetId="6">#REF!</definedName>
    <definedName name="BLDAMNT" localSheetId="7">#REF!</definedName>
    <definedName name="BLDAMNT">#REF!</definedName>
    <definedName name="BLDDMND" localSheetId="1">#REF!</definedName>
    <definedName name="BLDDMND" localSheetId="2">#REF!</definedName>
    <definedName name="BLDDMND" localSheetId="5">#REF!</definedName>
    <definedName name="BLDDMND" localSheetId="6">#REF!</definedName>
    <definedName name="BLDDMND" localSheetId="7">#REF!</definedName>
    <definedName name="BLDDMND">#REF!</definedName>
    <definedName name="BLDKWH" localSheetId="1">#REF!</definedName>
    <definedName name="BLDKWH" localSheetId="2">#REF!</definedName>
    <definedName name="BLDKWH" localSheetId="5">#REF!</definedName>
    <definedName name="BLDKWH" localSheetId="6">#REF!</definedName>
    <definedName name="BLDKWH" localSheetId="7">#REF!</definedName>
    <definedName name="BLDKWH">#REF!</definedName>
    <definedName name="BLDOPDMND" localSheetId="1">#REF!</definedName>
    <definedName name="BLDOPDMND" localSheetId="2">#REF!</definedName>
    <definedName name="BLDOPDMND" localSheetId="5">#REF!</definedName>
    <definedName name="BLDOPDMND" localSheetId="6">#REF!</definedName>
    <definedName name="BLDOPDMND" localSheetId="7">#REF!</definedName>
    <definedName name="BLDOPDMND">#REF!</definedName>
    <definedName name="BLNGKWB4EDR" localSheetId="1">#REF!</definedName>
    <definedName name="BLNGKWB4EDR" localSheetId="2">#REF!</definedName>
    <definedName name="BLNGKWB4EDR" localSheetId="5">#REF!</definedName>
    <definedName name="BLNGKWB4EDR" localSheetId="6">#REF!</definedName>
    <definedName name="BLNGKWB4EDR" localSheetId="7">#REF!</definedName>
    <definedName name="BLNGKWB4EDR">#REF!</definedName>
    <definedName name="BLNGKWH" localSheetId="1">#REF!</definedName>
    <definedName name="BLNGKWH" localSheetId="2">#REF!</definedName>
    <definedName name="BLNGKWH" localSheetId="5">#REF!</definedName>
    <definedName name="BLNGKWH" localSheetId="6">#REF!</definedName>
    <definedName name="BLNGKWH" localSheetId="7">#REF!</definedName>
    <definedName name="BLNGKWH">#REF!</definedName>
    <definedName name="BLNGKWHTTL" localSheetId="1">#REF!</definedName>
    <definedName name="BLNGKWHTTL" localSheetId="2">#REF!</definedName>
    <definedName name="BLNGKWHTTL" localSheetId="5">#REF!</definedName>
    <definedName name="BLNGKWHTTL" localSheetId="6">#REF!</definedName>
    <definedName name="BLNGKWHTTL" localSheetId="7">#REF!</definedName>
    <definedName name="BLNGKWHTTL">#REF!</definedName>
    <definedName name="BndBlkKwh1" localSheetId="1">#REF!</definedName>
    <definedName name="BndBlkKwh1" localSheetId="2">#REF!</definedName>
    <definedName name="BndBlkKwh1" localSheetId="5">#REF!</definedName>
    <definedName name="BndBlkKwh1" localSheetId="6">#REF!</definedName>
    <definedName name="BndBlkKwh1" localSheetId="7">#REF!</definedName>
    <definedName name="BndBlkKwh1">#REF!</definedName>
    <definedName name="BndBlkKwh2" localSheetId="1">#REF!</definedName>
    <definedName name="BndBlkKwh2" localSheetId="2">#REF!</definedName>
    <definedName name="BndBlkKwh2" localSheetId="5">#REF!</definedName>
    <definedName name="BndBlkKwh2" localSheetId="6">#REF!</definedName>
    <definedName name="BndBlkKwh2" localSheetId="7">#REF!</definedName>
    <definedName name="BndBlkKwh2">#REF!</definedName>
    <definedName name="BndBlkKwh3" localSheetId="1">#REF!</definedName>
    <definedName name="BndBlkKwh3" localSheetId="2">#REF!</definedName>
    <definedName name="BndBlkKwh3" localSheetId="5">#REF!</definedName>
    <definedName name="BndBlkKwh3" localSheetId="6">#REF!</definedName>
    <definedName name="BndBlkKwh3" localSheetId="7">#REF!</definedName>
    <definedName name="BndBlkKwh3">#REF!</definedName>
    <definedName name="BndBlkKwhChg1" localSheetId="1">#REF!</definedName>
    <definedName name="BndBlkKwhChg1" localSheetId="2">#REF!</definedName>
    <definedName name="BndBlkKwhChg1" localSheetId="5">#REF!</definedName>
    <definedName name="BndBlkKwhChg1" localSheetId="6">#REF!</definedName>
    <definedName name="BndBlkKwhChg1" localSheetId="7">#REF!</definedName>
    <definedName name="BndBlkKwhChg1">#REF!</definedName>
    <definedName name="BndBlkKwhChg2" localSheetId="1">#REF!</definedName>
    <definedName name="BndBlkKwhChg2" localSheetId="2">#REF!</definedName>
    <definedName name="BndBlkKwhChg2" localSheetId="5">#REF!</definedName>
    <definedName name="BndBlkKwhChg2" localSheetId="6">#REF!</definedName>
    <definedName name="BndBlkKwhChg2" localSheetId="7">#REF!</definedName>
    <definedName name="BndBlkKwhChg2">#REF!</definedName>
    <definedName name="BndBlkKwhChg3" localSheetId="1">#REF!</definedName>
    <definedName name="BndBlkKwhChg3" localSheetId="2">#REF!</definedName>
    <definedName name="BndBlkKwhChg3" localSheetId="5">#REF!</definedName>
    <definedName name="BndBlkKwhChg3" localSheetId="6">#REF!</definedName>
    <definedName name="BndBlkKwhChg3" localSheetId="7">#REF!</definedName>
    <definedName name="BndBlkKwhChg3">#REF!</definedName>
    <definedName name="BndBlkKwhChgT" localSheetId="1">#REF!</definedName>
    <definedName name="BndBlkKwhChgT" localSheetId="2">#REF!</definedName>
    <definedName name="BndBlkKwhChgT" localSheetId="5">#REF!</definedName>
    <definedName name="BndBlkKwhChgT" localSheetId="6">#REF!</definedName>
    <definedName name="BndBlkKwhChgT" localSheetId="7">#REF!</definedName>
    <definedName name="BndBlkKwhChgT">#REF!</definedName>
    <definedName name="BndBlkKwhChgW" localSheetId="1">#REF!</definedName>
    <definedName name="BndBlkKwhChgW" localSheetId="2">#REF!</definedName>
    <definedName name="BndBlkKwhChgW" localSheetId="5">#REF!</definedName>
    <definedName name="BndBlkKwhChgW" localSheetId="6">#REF!</definedName>
    <definedName name="BndBlkKwhChgW" localSheetId="7">#REF!</definedName>
    <definedName name="BndBlkKwhChgW">#REF!</definedName>
    <definedName name="BndBlkKwhT" localSheetId="1">#REF!</definedName>
    <definedName name="BndBlkKwhT" localSheetId="2">#REF!</definedName>
    <definedName name="BndBlkKwhT" localSheetId="5">#REF!</definedName>
    <definedName name="BndBlkKwhT" localSheetId="6">#REF!</definedName>
    <definedName name="BndBlkKwhT" localSheetId="7">#REF!</definedName>
    <definedName name="BndBlkKwhT">#REF!</definedName>
    <definedName name="BndBlkKwhW" localSheetId="1">#REF!</definedName>
    <definedName name="BndBlkKwhW" localSheetId="2">#REF!</definedName>
    <definedName name="BndBlkKwhW" localSheetId="5">#REF!</definedName>
    <definedName name="BndBlkKwhW" localSheetId="6">#REF!</definedName>
    <definedName name="BndBlkKwhW" localSheetId="7">#REF!</definedName>
    <definedName name="BndBlkKwhW">#REF!</definedName>
    <definedName name="BndCustChg" localSheetId="1">#REF!</definedName>
    <definedName name="BndCustChg" localSheetId="2">#REF!</definedName>
    <definedName name="BndCustChg" localSheetId="5">#REF!</definedName>
    <definedName name="BndCustChg" localSheetId="6">#REF!</definedName>
    <definedName name="BndCustChg" localSheetId="7">#REF!</definedName>
    <definedName name="BndCustChg">#REF!</definedName>
    <definedName name="BndDmdChg1" localSheetId="1">#REF!</definedName>
    <definedName name="BndDmdChg1" localSheetId="2">#REF!</definedName>
    <definedName name="BndDmdChg1" localSheetId="5">#REF!</definedName>
    <definedName name="BndDmdChg1" localSheetId="6">#REF!</definedName>
    <definedName name="BndDmdChg1" localSheetId="7">#REF!</definedName>
    <definedName name="BndDmdChg1">#REF!</definedName>
    <definedName name="BndDmdChg2" localSheetId="1">#REF!</definedName>
    <definedName name="BndDmdChg2" localSheetId="2">#REF!</definedName>
    <definedName name="BndDmdChg2" localSheetId="5">#REF!</definedName>
    <definedName name="BndDmdChg2" localSheetId="6">#REF!</definedName>
    <definedName name="BndDmdChg2" localSheetId="7">#REF!</definedName>
    <definedName name="BndDmdChg2">#REF!</definedName>
    <definedName name="BndExcsKvaPct" localSheetId="1">#REF!</definedName>
    <definedName name="BndExcsKvaPct" localSheetId="2">#REF!</definedName>
    <definedName name="BndExcsKvaPct" localSheetId="5">#REF!</definedName>
    <definedName name="BndExcsKvaPct" localSheetId="6">#REF!</definedName>
    <definedName name="BndExcsKvaPct" localSheetId="7">#REF!</definedName>
    <definedName name="BndExcsKvaPct">#REF!</definedName>
    <definedName name="BndMEChg" localSheetId="1">#REF!</definedName>
    <definedName name="BndMEChg" localSheetId="2">#REF!</definedName>
    <definedName name="BndMEChg" localSheetId="5">#REF!</definedName>
    <definedName name="BndMEChg" localSheetId="6">#REF!</definedName>
    <definedName name="BndMEChg" localSheetId="7">#REF!</definedName>
    <definedName name="BndMEChg">#REF!</definedName>
    <definedName name="BndOffPkKwh" localSheetId="1">#REF!</definedName>
    <definedName name="BndOffPkKwh" localSheetId="2">#REF!</definedName>
    <definedName name="BndOffPkKwh" localSheetId="5">#REF!</definedName>
    <definedName name="BndOffPkKwh" localSheetId="6">#REF!</definedName>
    <definedName name="BndOffPkKwh" localSheetId="7">#REF!</definedName>
    <definedName name="BndOffPkKwh">#REF!</definedName>
    <definedName name="BndOnPkKwh" localSheetId="1">#REF!</definedName>
    <definedName name="BndOnPkKwh" localSheetId="2">#REF!</definedName>
    <definedName name="BndOnPkKwh" localSheetId="5">#REF!</definedName>
    <definedName name="BndOnPkKwh" localSheetId="6">#REF!</definedName>
    <definedName name="BndOnPkKwh" localSheetId="7">#REF!</definedName>
    <definedName name="BndOnPkKwh">#REF!</definedName>
    <definedName name="BndPL1Chg" localSheetId="1">#REF!</definedName>
    <definedName name="BndPL1Chg" localSheetId="2">#REF!</definedName>
    <definedName name="BndPL1Chg" localSheetId="5">#REF!</definedName>
    <definedName name="BndPL1Chg" localSheetId="6">#REF!</definedName>
    <definedName name="BndPL1Chg" localSheetId="7">#REF!</definedName>
    <definedName name="BndPL1Chg">#REF!</definedName>
    <definedName name="BndPL2Chg" localSheetId="1">#REF!</definedName>
    <definedName name="BndPL2Chg" localSheetId="2">#REF!</definedName>
    <definedName name="BndPL2Chg" localSheetId="5">#REF!</definedName>
    <definedName name="BndPL2Chg" localSheetId="6">#REF!</definedName>
    <definedName name="BndPL2Chg" localSheetId="7">#REF!</definedName>
    <definedName name="BndPL2Chg">#REF!</definedName>
    <definedName name="BndPL3Chg" localSheetId="1">#REF!</definedName>
    <definedName name="BndPL3Chg" localSheetId="2">#REF!</definedName>
    <definedName name="BndPL3Chg" localSheetId="5">#REF!</definedName>
    <definedName name="BndPL3Chg" localSheetId="6">#REF!</definedName>
    <definedName name="BndPL3Chg" localSheetId="7">#REF!</definedName>
    <definedName name="BndPL3Chg">#REF!</definedName>
    <definedName name="BndPL4Chg" localSheetId="1">#REF!</definedName>
    <definedName name="BndPL4Chg" localSheetId="2">#REF!</definedName>
    <definedName name="BndPL4Chg" localSheetId="5">#REF!</definedName>
    <definedName name="BndPL4Chg" localSheetId="6">#REF!</definedName>
    <definedName name="BndPL4Chg" localSheetId="7">#REF!</definedName>
    <definedName name="BndPL4Chg">#REF!</definedName>
    <definedName name="BndPL5Chg" localSheetId="1">#REF!</definedName>
    <definedName name="BndPL5Chg" localSheetId="2">#REF!</definedName>
    <definedName name="BndPL5Chg" localSheetId="5">#REF!</definedName>
    <definedName name="BndPL5Chg" localSheetId="6">#REF!</definedName>
    <definedName name="BndPL5Chg" localSheetId="7">#REF!</definedName>
    <definedName name="BndPL5Chg">#REF!</definedName>
    <definedName name="BndReactiveChg" localSheetId="1">#REF!</definedName>
    <definedName name="BndReactiveChg" localSheetId="2">#REF!</definedName>
    <definedName name="BndReactiveChg" localSheetId="5">#REF!</definedName>
    <definedName name="BndReactiveChg" localSheetId="6">#REF!</definedName>
    <definedName name="BndReactiveChg" localSheetId="7">#REF!</definedName>
    <definedName name="BndReactiveChg">#REF!</definedName>
    <definedName name="BndXOfpKvaChg" localSheetId="1">#REF!</definedName>
    <definedName name="BndXOfpKvaChg" localSheetId="2">#REF!</definedName>
    <definedName name="BndXOfpKvaChg" localSheetId="5">#REF!</definedName>
    <definedName name="BndXOfpKvaChg" localSheetId="6">#REF!</definedName>
    <definedName name="BndXOfpKvaChg" localSheetId="7">#REF!</definedName>
    <definedName name="BndXOfpKvaChg">#REF!</definedName>
    <definedName name="BndXOfpKwChg" localSheetId="1">#REF!</definedName>
    <definedName name="BndXOfpKwChg" localSheetId="2">#REF!</definedName>
    <definedName name="BndXOfpKwChg" localSheetId="5">#REF!</definedName>
    <definedName name="BndXOfpKwChg" localSheetId="6">#REF!</definedName>
    <definedName name="BndXOfpKwChg" localSheetId="7">#REF!</definedName>
    <definedName name="BndXOfpKwChg">#REF!</definedName>
    <definedName name="BTTrueUp" localSheetId="1">#REF!</definedName>
    <definedName name="BTTrueUp" localSheetId="2">#REF!</definedName>
    <definedName name="BTTrueUp" localSheetId="5">#REF!</definedName>
    <definedName name="BTTrueUp" localSheetId="6">#REF!</definedName>
    <definedName name="BTTrueUp" localSheetId="7">#REF!</definedName>
    <definedName name="BTTrueUp">#REF!</definedName>
    <definedName name="BUNCCHG" localSheetId="1">#REF!</definedName>
    <definedName name="BUNCCHG" localSheetId="2">#REF!</definedName>
    <definedName name="BUNCCHG" localSheetId="5">#REF!</definedName>
    <definedName name="BUNCCHG" localSheetId="6">#REF!</definedName>
    <definedName name="BUNCCHG" localSheetId="7">#REF!</definedName>
    <definedName name="BUNCCHG">#REF!</definedName>
    <definedName name="BUNDCHG1" localSheetId="1">#REF!</definedName>
    <definedName name="BUNDCHG1" localSheetId="2">#REF!</definedName>
    <definedName name="BUNDCHG1" localSheetId="5">#REF!</definedName>
    <definedName name="BUNDCHG1" localSheetId="6">#REF!</definedName>
    <definedName name="BUNDCHG1" localSheetId="7">#REF!</definedName>
    <definedName name="BUNDCHG1">#REF!</definedName>
    <definedName name="BUNDCHG2" localSheetId="1">#REF!</definedName>
    <definedName name="BUNDCHG2" localSheetId="2">#REF!</definedName>
    <definedName name="BUNDCHG2" localSheetId="5">#REF!</definedName>
    <definedName name="BUNDCHG2" localSheetId="6">#REF!</definedName>
    <definedName name="BUNDCHG2" localSheetId="7">#REF!</definedName>
    <definedName name="BUNDCHG2">#REF!</definedName>
    <definedName name="BUNECHG1" localSheetId="1">#REF!</definedName>
    <definedName name="BUNECHG1" localSheetId="2">#REF!</definedName>
    <definedName name="BUNECHG1" localSheetId="5">#REF!</definedName>
    <definedName name="BUNECHG1" localSheetId="6">#REF!</definedName>
    <definedName name="BUNECHG1" localSheetId="7">#REF!</definedName>
    <definedName name="BUNECHG1">#REF!</definedName>
    <definedName name="BUNECHGB1" localSheetId="1">#REF!</definedName>
    <definedName name="BUNECHGB1" localSheetId="2">#REF!</definedName>
    <definedName name="BUNECHGB1" localSheetId="5">#REF!</definedName>
    <definedName name="BUNECHGB1" localSheetId="6">#REF!</definedName>
    <definedName name="BUNECHGB1" localSheetId="7">#REF!</definedName>
    <definedName name="BUNECHGB1">#REF!</definedName>
    <definedName name="BUNECHGB2" localSheetId="1">#REF!</definedName>
    <definedName name="BUNECHGB2" localSheetId="2">#REF!</definedName>
    <definedName name="BUNECHGB2" localSheetId="5">#REF!</definedName>
    <definedName name="BUNECHGB2" localSheetId="6">#REF!</definedName>
    <definedName name="BUNECHGB2" localSheetId="7">#REF!</definedName>
    <definedName name="BUNECHGB2">#REF!</definedName>
    <definedName name="BUNECHGB3" localSheetId="1">#REF!</definedName>
    <definedName name="BUNECHGB3" localSheetId="2">#REF!</definedName>
    <definedName name="BUNECHGB3" localSheetId="5">#REF!</definedName>
    <definedName name="BUNECHGB3" localSheetId="6">#REF!</definedName>
    <definedName name="BUNECHGB3" localSheetId="7">#REF!</definedName>
    <definedName name="BUNECHGB3">#REF!</definedName>
    <definedName name="BUNECHGW" localSheetId="1">#REF!</definedName>
    <definedName name="BUNECHGW" localSheetId="2">#REF!</definedName>
    <definedName name="BUNECHGW" localSheetId="5">#REF!</definedName>
    <definedName name="BUNECHGW" localSheetId="6">#REF!</definedName>
    <definedName name="BUNECHGW" localSheetId="7">#REF!</definedName>
    <definedName name="BUNECHGW">#REF!</definedName>
    <definedName name="BUNKWH1" localSheetId="1">#REF!</definedName>
    <definedName name="BUNKWH1" localSheetId="2">#REF!</definedName>
    <definedName name="BUNKWH1" localSheetId="5">#REF!</definedName>
    <definedName name="BUNKWH1" localSheetId="6">#REF!</definedName>
    <definedName name="BUNKWH1" localSheetId="7">#REF!</definedName>
    <definedName name="BUNKWH1">#REF!</definedName>
    <definedName name="BUNKWHB1" localSheetId="1">#REF!</definedName>
    <definedName name="BUNKWHB1" localSheetId="2">#REF!</definedName>
    <definedName name="BUNKWHB1" localSheetId="5">#REF!</definedName>
    <definedName name="BUNKWHB1" localSheetId="6">#REF!</definedName>
    <definedName name="BUNKWHB1" localSheetId="7">#REF!</definedName>
    <definedName name="BUNKWHB1">#REF!</definedName>
    <definedName name="BUNKWHB2" localSheetId="1">#REF!</definedName>
    <definedName name="BUNKWHB2" localSheetId="2">#REF!</definedName>
    <definedName name="BUNKWHB2" localSheetId="5">#REF!</definedName>
    <definedName name="BUNKWHB2" localSheetId="6">#REF!</definedName>
    <definedName name="BUNKWHB2" localSheetId="7">#REF!</definedName>
    <definedName name="BUNKWHB2">#REF!</definedName>
    <definedName name="BUNKWHB3" localSheetId="1">#REF!</definedName>
    <definedName name="BUNKWHB3" localSheetId="2">#REF!</definedName>
    <definedName name="BUNKWHB3" localSheetId="5">#REF!</definedName>
    <definedName name="BUNKWHB3" localSheetId="6">#REF!</definedName>
    <definedName name="BUNKWHB3" localSheetId="7">#REF!</definedName>
    <definedName name="BUNKWHB3">#REF!</definedName>
    <definedName name="BUNKWHWH" localSheetId="1">#REF!</definedName>
    <definedName name="BUNKWHWH" localSheetId="2">#REF!</definedName>
    <definedName name="BUNKWHWH" localSheetId="5">#REF!</definedName>
    <definedName name="BUNKWHWH" localSheetId="6">#REF!</definedName>
    <definedName name="BUNKWHWH" localSheetId="7">#REF!</definedName>
    <definedName name="BUNKWHWH">#REF!</definedName>
    <definedName name="BUNMECHG1" localSheetId="1">#REF!</definedName>
    <definedName name="BUNMECHG1" localSheetId="2">#REF!</definedName>
    <definedName name="BUNMECHG1" localSheetId="5">#REF!</definedName>
    <definedName name="BUNMECHG1" localSheetId="6">#REF!</definedName>
    <definedName name="BUNMECHG1" localSheetId="7">#REF!</definedName>
    <definedName name="BUNMECHG1">#REF!</definedName>
    <definedName name="BUNOFKWH" localSheetId="1">#REF!</definedName>
    <definedName name="BUNOFKWH" localSheetId="2">#REF!</definedName>
    <definedName name="BUNOFKWH" localSheetId="5">#REF!</definedName>
    <definedName name="BUNOFKWH" localSheetId="6">#REF!</definedName>
    <definedName name="BUNOFKWH" localSheetId="7">#REF!</definedName>
    <definedName name="BUNOFKWH">#REF!</definedName>
    <definedName name="BUNOPKWH" localSheetId="1">#REF!</definedName>
    <definedName name="BUNOPKWH" localSheetId="2">#REF!</definedName>
    <definedName name="BUNOPKWH" localSheetId="5">#REF!</definedName>
    <definedName name="BUNOPKWH" localSheetId="6">#REF!</definedName>
    <definedName name="BUNOPKWH" localSheetId="7">#REF!</definedName>
    <definedName name="BUNOPKWH">#REF!</definedName>
    <definedName name="BUNP1EC" localSheetId="1">#REF!</definedName>
    <definedName name="BUNP1EC" localSheetId="2">#REF!</definedName>
    <definedName name="BUNP1EC" localSheetId="5">#REF!</definedName>
    <definedName name="BUNP1EC" localSheetId="6">#REF!</definedName>
    <definedName name="BUNP1EC" localSheetId="7">#REF!</definedName>
    <definedName name="BUNP1EC">#REF!</definedName>
    <definedName name="BUNP2EC" localSheetId="1">#REF!</definedName>
    <definedName name="BUNP2EC" localSheetId="2">#REF!</definedName>
    <definedName name="BUNP2EC" localSheetId="5">#REF!</definedName>
    <definedName name="BUNP2EC" localSheetId="6">#REF!</definedName>
    <definedName name="BUNP2EC" localSheetId="7">#REF!</definedName>
    <definedName name="BUNP2EC">#REF!</definedName>
    <definedName name="BUNP3EC" localSheetId="1">#REF!</definedName>
    <definedName name="BUNP3EC" localSheetId="2">#REF!</definedName>
    <definedName name="BUNP3EC" localSheetId="5">#REF!</definedName>
    <definedName name="BUNP3EC" localSheetId="6">#REF!</definedName>
    <definedName name="BUNP3EC" localSheetId="7">#REF!</definedName>
    <definedName name="BUNP3EC">#REF!</definedName>
    <definedName name="BUNP4EC" localSheetId="1">#REF!</definedName>
    <definedName name="BUNP4EC" localSheetId="2">#REF!</definedName>
    <definedName name="BUNP4EC" localSheetId="5">#REF!</definedName>
    <definedName name="BUNP4EC" localSheetId="6">#REF!</definedName>
    <definedName name="BUNP4EC" localSheetId="7">#REF!</definedName>
    <definedName name="BUNP4EC">#REF!</definedName>
    <definedName name="BUNP5EC" localSheetId="1">#REF!</definedName>
    <definedName name="BUNP5EC" localSheetId="2">#REF!</definedName>
    <definedName name="BUNP5EC" localSheetId="5">#REF!</definedName>
    <definedName name="BUNP5EC" localSheetId="6">#REF!</definedName>
    <definedName name="BUNP5EC" localSheetId="7">#REF!</definedName>
    <definedName name="BUNP5EC">#REF!</definedName>
    <definedName name="BUNPDMDCHG" localSheetId="1">#REF!</definedName>
    <definedName name="BUNPDMDCHG" localSheetId="2">#REF!</definedName>
    <definedName name="BUNPDMDCHG" localSheetId="5">#REF!</definedName>
    <definedName name="BUNPDMDCHG" localSheetId="6">#REF!</definedName>
    <definedName name="BUNPDMDCHG" localSheetId="7">#REF!</definedName>
    <definedName name="BUNPDMDCHG">#REF!</definedName>
    <definedName name="BUNRCHG" localSheetId="1">#REF!</definedName>
    <definedName name="BUNRCHG" localSheetId="2">#REF!</definedName>
    <definedName name="BUNRCHG" localSheetId="5">#REF!</definedName>
    <definedName name="BUNRCHG" localSheetId="6">#REF!</definedName>
    <definedName name="BUNRCHG" localSheetId="7">#REF!</definedName>
    <definedName name="BUNRCHG">#REF!</definedName>
    <definedName name="BUNXKVA" localSheetId="1">#REF!</definedName>
    <definedName name="BUNXKVA" localSheetId="2">#REF!</definedName>
    <definedName name="BUNXKVA" localSheetId="5">#REF!</definedName>
    <definedName name="BUNXKVA" localSheetId="6">#REF!</definedName>
    <definedName name="BUNXKVA" localSheetId="7">#REF!</definedName>
    <definedName name="BUNXKVA">#REF!</definedName>
    <definedName name="BUNXKVAPCT" localSheetId="1">#REF!</definedName>
    <definedName name="BUNXKVAPCT" localSheetId="2">#REF!</definedName>
    <definedName name="BUNXKVAPCT" localSheetId="5">#REF!</definedName>
    <definedName name="BUNXKVAPCT" localSheetId="6">#REF!</definedName>
    <definedName name="BUNXKVAPCT" localSheetId="7">#REF!</definedName>
    <definedName name="BUNXKVAPCT">#REF!</definedName>
    <definedName name="BUNXOFKW" localSheetId="1">#REF!</definedName>
    <definedName name="BUNXOFKW" localSheetId="2">#REF!</definedName>
    <definedName name="BUNXOFKW" localSheetId="5">#REF!</definedName>
    <definedName name="BUNXOFKW" localSheetId="6">#REF!</definedName>
    <definedName name="BUNXOFKW" localSheetId="7">#REF!</definedName>
    <definedName name="BUNXOFKW">#REF!</definedName>
    <definedName name="CALCPFCC" localSheetId="1">#REF!</definedName>
    <definedName name="CALCPFCC" localSheetId="2">#REF!</definedName>
    <definedName name="CALCPFCC" localSheetId="5">#REF!</definedName>
    <definedName name="CALCPFCC" localSheetId="6">#REF!</definedName>
    <definedName name="CALCPFCC" localSheetId="7">#REF!</definedName>
    <definedName name="CALCPFCC">#REF!</definedName>
    <definedName name="CAPDEFA" localSheetId="1">#REF!</definedName>
    <definedName name="CAPDEFA" localSheetId="2">#REF!</definedName>
    <definedName name="CAPDEFA" localSheetId="5">#REF!</definedName>
    <definedName name="CAPDEFA" localSheetId="6">#REF!</definedName>
    <definedName name="CAPDEFA" localSheetId="7">#REF!</definedName>
    <definedName name="CAPDEFA">#REF!</definedName>
    <definedName name="CBLKWH" localSheetId="1">#REF!</definedName>
    <definedName name="CBLKWH" localSheetId="2">#REF!</definedName>
    <definedName name="CBLKWH" localSheetId="5">#REF!</definedName>
    <definedName name="CBLKWH" localSheetId="6">#REF!</definedName>
    <definedName name="CBLKWH" localSheetId="7">#REF!</definedName>
    <definedName name="CBLKWH">#REF!</definedName>
    <definedName name="City" localSheetId="1">#REF!</definedName>
    <definedName name="City" localSheetId="2">#REF!</definedName>
    <definedName name="City" localSheetId="5">#REF!</definedName>
    <definedName name="City" localSheetId="6">#REF!</definedName>
    <definedName name="City" localSheetId="7">#REF!</definedName>
    <definedName name="City">#REF!</definedName>
    <definedName name="CNTRCTDMND" localSheetId="1">#REF!</definedName>
    <definedName name="CNTRCTDMND" localSheetId="2">#REF!</definedName>
    <definedName name="CNTRCTDMND" localSheetId="5">#REF!</definedName>
    <definedName name="CNTRCTDMND" localSheetId="6">#REF!</definedName>
    <definedName name="CNTRCTDMND" localSheetId="7">#REF!</definedName>
    <definedName name="CNTRCTDMND">#REF!</definedName>
    <definedName name="CoPhoneLine" localSheetId="1">#REF!</definedName>
    <definedName name="CoPhoneLine" localSheetId="2">#REF!</definedName>
    <definedName name="CoPhoneLine" localSheetId="5">#REF!</definedName>
    <definedName name="CoPhoneLine" localSheetId="6">#REF!</definedName>
    <definedName name="CoPhoneLine" localSheetId="7">#REF!</definedName>
    <definedName name="CoPhoneLine">#REF!</definedName>
    <definedName name="CRMOINTRPTHRS" localSheetId="1">#REF!</definedName>
    <definedName name="CRMOINTRPTHRS" localSheetId="2">#REF!</definedName>
    <definedName name="CRMOINTRPTHRS" localSheetId="5">#REF!</definedName>
    <definedName name="CRMOINTRPTHRS" localSheetId="6">#REF!</definedName>
    <definedName name="CRMOINTRPTHRS" localSheetId="7">#REF!</definedName>
    <definedName name="CRMOINTRPTHRS">#REF!</definedName>
    <definedName name="CRNTMOBTKWH" localSheetId="1">#REF!</definedName>
    <definedName name="CRNTMOBTKWH" localSheetId="2">#REF!</definedName>
    <definedName name="CRNTMOBTKWH" localSheetId="5">#REF!</definedName>
    <definedName name="CRNTMOBTKWH" localSheetId="6">#REF!</definedName>
    <definedName name="CRNTMOBTKWH" localSheetId="7">#REF!</definedName>
    <definedName name="CRNTMOBTKWH">#REF!</definedName>
    <definedName name="CRNTMOFPKHRS" localSheetId="1">#REF!</definedName>
    <definedName name="CRNTMOFPKHRS" localSheetId="2">#REF!</definedName>
    <definedName name="CRNTMOFPKHRS" localSheetId="5">#REF!</definedName>
    <definedName name="CRNTMOFPKHRS" localSheetId="6">#REF!</definedName>
    <definedName name="CRNTMOFPKHRS" localSheetId="7">#REF!</definedName>
    <definedName name="CRNTMOFPKHRS">#REF!</definedName>
    <definedName name="CRNTMONPKHRS" localSheetId="1">#REF!</definedName>
    <definedName name="CRNTMONPKHRS" localSheetId="2">#REF!</definedName>
    <definedName name="CRNTMONPKHRS" localSheetId="5">#REF!</definedName>
    <definedName name="CRNTMONPKHRS" localSheetId="6">#REF!</definedName>
    <definedName name="CRNTMONPKHRS" localSheetId="7">#REF!</definedName>
    <definedName name="CRNTMONPKHRS">#REF!</definedName>
    <definedName name="CRTLBLONPKHRS" localSheetId="1">#REF!</definedName>
    <definedName name="CRTLBLONPKHRS" localSheetId="2">#REF!</definedName>
    <definedName name="CRTLBLONPKHRS" localSheetId="5">#REF!</definedName>
    <definedName name="CRTLBLONPKHRS" localSheetId="6">#REF!</definedName>
    <definedName name="CRTLBLONPKHRS" localSheetId="7">#REF!</definedName>
    <definedName name="CRTLBLONPKHRS">#REF!</definedName>
    <definedName name="CRTLBLONPKKWH" localSheetId="1">#REF!</definedName>
    <definedName name="CRTLBLONPKKWH" localSheetId="2">#REF!</definedName>
    <definedName name="CRTLBLONPKKWH" localSheetId="5">#REF!</definedName>
    <definedName name="CRTLBLONPKKWH" localSheetId="6">#REF!</definedName>
    <definedName name="CRTLBLONPKKWH" localSheetId="7">#REF!</definedName>
    <definedName name="CRTLBLONPKKWH">#REF!</definedName>
    <definedName name="CSTMRCHG" localSheetId="1">#REF!</definedName>
    <definedName name="CSTMRCHG" localSheetId="2">#REF!</definedName>
    <definedName name="CSTMRCHG" localSheetId="5">#REF!</definedName>
    <definedName name="CSTMRCHG" localSheetId="6">#REF!</definedName>
    <definedName name="CSTMRCHG" localSheetId="7">#REF!</definedName>
    <definedName name="CSTMRCHG">#REF!</definedName>
    <definedName name="CurMoAddr1" localSheetId="1">#REF!</definedName>
    <definedName name="CurMoAddr1" localSheetId="2">#REF!</definedName>
    <definedName name="CurMoAddr1" localSheetId="5">#REF!</definedName>
    <definedName name="CurMoAddr1" localSheetId="6">#REF!</definedName>
    <definedName name="CurMoAddr1" localSheetId="7">#REF!</definedName>
    <definedName name="CurMoAddr1">#REF!</definedName>
    <definedName name="CurMoAddr2" localSheetId="1">#REF!</definedName>
    <definedName name="CurMoAddr2" localSheetId="2">#REF!</definedName>
    <definedName name="CurMoAddr2" localSheetId="5">#REF!</definedName>
    <definedName name="CurMoAddr2" localSheetId="6">#REF!</definedName>
    <definedName name="CurMoAddr2" localSheetId="7">#REF!</definedName>
    <definedName name="CurMoAddr2">#REF!</definedName>
    <definedName name="CurMoBTDetail" localSheetId="1">#REF!</definedName>
    <definedName name="CurMoBTDetail" localSheetId="2">#REF!</definedName>
    <definedName name="CurMoBTDetail" localSheetId="5">#REF!</definedName>
    <definedName name="CurMoBTDetail" localSheetId="6">#REF!</definedName>
    <definedName name="CurMoBTDetail" localSheetId="7">#REF!</definedName>
    <definedName name="CurMoBTDetail">#REF!</definedName>
    <definedName name="CurMoBuyThrgh_Sheet" localSheetId="1">#REF!</definedName>
    <definedName name="CurMoBuyThrgh_Sheet" localSheetId="2">#REF!</definedName>
    <definedName name="CurMoBuyThrgh_Sheet" localSheetId="5">#REF!</definedName>
    <definedName name="CurMoBuyThrgh_Sheet" localSheetId="6">#REF!</definedName>
    <definedName name="CurMoBuyThrgh_Sheet" localSheetId="7">#REF!</definedName>
    <definedName name="CurMoBuyThrgh_Sheet">#REF!</definedName>
    <definedName name="CurMoCityStZip" localSheetId="1">#REF!</definedName>
    <definedName name="CurMoCityStZip" localSheetId="2">#REF!</definedName>
    <definedName name="CurMoCityStZip" localSheetId="5">#REF!</definedName>
    <definedName name="CurMoCityStZip" localSheetId="6">#REF!</definedName>
    <definedName name="CurMoCityStZip" localSheetId="7">#REF!</definedName>
    <definedName name="CurMoCityStZip">#REF!</definedName>
    <definedName name="CurMoCustName" localSheetId="1">#REF!</definedName>
    <definedName name="CurMoCustName" localSheetId="2">#REF!</definedName>
    <definedName name="CurMoCustName" localSheetId="5">#REF!</definedName>
    <definedName name="CurMoCustName" localSheetId="6">#REF!</definedName>
    <definedName name="CurMoCustName" localSheetId="7">#REF!</definedName>
    <definedName name="CurMoCustName">#REF!</definedName>
    <definedName name="CurMoExcessAmt" localSheetId="1">#REF!</definedName>
    <definedName name="CurMoExcessAmt" localSheetId="2">#REF!</definedName>
    <definedName name="CurMoExcessAmt" localSheetId="5">#REF!</definedName>
    <definedName name="CurMoExcessAmt" localSheetId="6">#REF!</definedName>
    <definedName name="CurMoExcessAmt" localSheetId="7">#REF!</definedName>
    <definedName name="CurMoExcessAmt">#REF!</definedName>
    <definedName name="CurMoGrTaxAmt" localSheetId="1">#REF!</definedName>
    <definedName name="CurMoGrTaxAmt" localSheetId="2">#REF!</definedName>
    <definedName name="CurMoGrTaxAmt" localSheetId="5">#REF!</definedName>
    <definedName name="CurMoGrTaxAmt" localSheetId="6">#REF!</definedName>
    <definedName name="CurMoGrTaxAmt" localSheetId="7">#REF!</definedName>
    <definedName name="CurMoGrTaxAmt">#REF!</definedName>
    <definedName name="CurMoKWHExcess" localSheetId="1">#REF!</definedName>
    <definedName name="CurMoKWHExcess" localSheetId="2">#REF!</definedName>
    <definedName name="CurMoKWHExcess" localSheetId="5">#REF!</definedName>
    <definedName name="CurMoKWHExcess" localSheetId="6">#REF!</definedName>
    <definedName name="CurMoKWHExcess" localSheetId="7">#REF!</definedName>
    <definedName name="CurMoKWHExcess">#REF!</definedName>
    <definedName name="CurMoKWHNotUsed" localSheetId="1">#REF!</definedName>
    <definedName name="CurMoKWHNotUsed" localSheetId="2">#REF!</definedName>
    <definedName name="CurMoKWHNotUsed" localSheetId="5">#REF!</definedName>
    <definedName name="CurMoKWHNotUsed" localSheetId="6">#REF!</definedName>
    <definedName name="CurMoKWHNotUsed" localSheetId="7">#REF!</definedName>
    <definedName name="CurMoKWHNotUsed">#REF!</definedName>
    <definedName name="CurMoKWHRes" localSheetId="1">#REF!</definedName>
    <definedName name="CurMoKWHRes" localSheetId="2">#REF!</definedName>
    <definedName name="CurMoKWHRes" localSheetId="5">#REF!</definedName>
    <definedName name="CurMoKWHRes" localSheetId="6">#REF!</definedName>
    <definedName name="CurMoKWHRes" localSheetId="7">#REF!</definedName>
    <definedName name="CurMoKWHRes">#REF!</definedName>
    <definedName name="CurMoKWHSubTot" localSheetId="1">#REF!</definedName>
    <definedName name="CurMoKWHSubTot" localSheetId="2">#REF!</definedName>
    <definedName name="CurMoKWHSubTot" localSheetId="5">#REF!</definedName>
    <definedName name="CurMoKWHSubTot" localSheetId="6">#REF!</definedName>
    <definedName name="CurMoKWHSubTot" localSheetId="7">#REF!</definedName>
    <definedName name="CurMoKWHSubTot">#REF!</definedName>
    <definedName name="CurMoKWHTot" localSheetId="1">#REF!</definedName>
    <definedName name="CurMoKWHTot" localSheetId="2">#REF!</definedName>
    <definedName name="CurMoKWHTot" localSheetId="5">#REF!</definedName>
    <definedName name="CurMoKWHTot" localSheetId="6">#REF!</definedName>
    <definedName name="CurMoKWHTot" localSheetId="7">#REF!</definedName>
    <definedName name="CurMoKWHTot">#REF!</definedName>
    <definedName name="CurMoMtrMult" localSheetId="1">#REF!</definedName>
    <definedName name="CurMoMtrMult" localSheetId="2">#REF!</definedName>
    <definedName name="CurMoMtrMult" localSheetId="5">#REF!</definedName>
    <definedName name="CurMoMtrMult" localSheetId="6">#REF!</definedName>
    <definedName name="CurMoMtrMult" localSheetId="7">#REF!</definedName>
    <definedName name="CurMoMtrMult">#REF!</definedName>
    <definedName name="CurMoNotUsedAmt" localSheetId="1">#REF!</definedName>
    <definedName name="CurMoNotUsedAmt" localSheetId="2">#REF!</definedName>
    <definedName name="CurMoNotUsedAmt" localSheetId="5">#REF!</definedName>
    <definedName name="CurMoNotUsedAmt" localSheetId="6">#REF!</definedName>
    <definedName name="CurMoNotUsedAmt" localSheetId="7">#REF!</definedName>
    <definedName name="CurMoNotUsedAmt">#REF!</definedName>
    <definedName name="CurMoResAmt" localSheetId="1">#REF!</definedName>
    <definedName name="CurMoResAmt" localSheetId="2">#REF!</definedName>
    <definedName name="CurMoResAmt" localSheetId="5">#REF!</definedName>
    <definedName name="CurMoResAmt" localSheetId="6">#REF!</definedName>
    <definedName name="CurMoResAmt" localSheetId="7">#REF!</definedName>
    <definedName name="CurMoResAmt">#REF!</definedName>
    <definedName name="CurMoSubTotAmt" localSheetId="1">#REF!</definedName>
    <definedName name="CurMoSubTotAmt" localSheetId="2">#REF!</definedName>
    <definedName name="CurMoSubTotAmt" localSheetId="5">#REF!</definedName>
    <definedName name="CurMoSubTotAmt" localSheetId="6">#REF!</definedName>
    <definedName name="CurMoSubTotAmt" localSheetId="7">#REF!</definedName>
    <definedName name="CurMoSubTotAmt">#REF!</definedName>
    <definedName name="CurMoTotAmt" localSheetId="1">#REF!</definedName>
    <definedName name="CurMoTotAmt" localSheetId="2">#REF!</definedName>
    <definedName name="CurMoTotAmt" localSheetId="5">#REF!</definedName>
    <definedName name="CurMoTotAmt" localSheetId="6">#REF!</definedName>
    <definedName name="CurMoTotAmt" localSheetId="7">#REF!</definedName>
    <definedName name="CurMoTotAmt">#REF!</definedName>
    <definedName name="CurrYear" localSheetId="1">#REF!</definedName>
    <definedName name="CurrYear" localSheetId="2">#REF!</definedName>
    <definedName name="CurrYear" localSheetId="5">#REF!</definedName>
    <definedName name="CurrYear" localSheetId="6">#REF!</definedName>
    <definedName name="CurrYear" localSheetId="7">#REF!</definedName>
    <definedName name="CurrYear">#REF!</definedName>
    <definedName name="CustAddr1" localSheetId="1">#REF!</definedName>
    <definedName name="CustAddr1" localSheetId="2">#REF!</definedName>
    <definedName name="CustAddr1" localSheetId="5">#REF!</definedName>
    <definedName name="CustAddr1" localSheetId="6">#REF!</definedName>
    <definedName name="CustAddr1" localSheetId="7">#REF!</definedName>
    <definedName name="CustAddr1">#REF!</definedName>
    <definedName name="CustAddr2" localSheetId="1">#REF!</definedName>
    <definedName name="CustAddr2" localSheetId="2">#REF!</definedName>
    <definedName name="CustAddr2" localSheetId="5">#REF!</definedName>
    <definedName name="CustAddr2" localSheetId="6">#REF!</definedName>
    <definedName name="CustAddr2" localSheetId="7">#REF!</definedName>
    <definedName name="CustAddr2">#REF!</definedName>
    <definedName name="CustCityStZip" localSheetId="1">#REF!</definedName>
    <definedName name="CustCityStZip" localSheetId="2">#REF!</definedName>
    <definedName name="CustCityStZip" localSheetId="5">#REF!</definedName>
    <definedName name="CustCityStZip" localSheetId="6">#REF!</definedName>
    <definedName name="CustCityStZip" localSheetId="7">#REF!</definedName>
    <definedName name="CustCityStZip">#REF!</definedName>
    <definedName name="CustName2" localSheetId="1">#REF!</definedName>
    <definedName name="CustName2" localSheetId="2">#REF!</definedName>
    <definedName name="CustName2" localSheetId="5">#REF!</definedName>
    <definedName name="CustName2" localSheetId="6">#REF!</definedName>
    <definedName name="CustName2" localSheetId="7">#REF!</definedName>
    <definedName name="CustName2">#REF!</definedName>
    <definedName name="CustTable" localSheetId="1">#REF!</definedName>
    <definedName name="CustTable" localSheetId="2">#REF!</definedName>
    <definedName name="CustTable" localSheetId="5">#REF!</definedName>
    <definedName name="CustTable" localSheetId="6">#REF!</definedName>
    <definedName name="CustTable" localSheetId="7">#REF!</definedName>
    <definedName name="CustTable">#REF!</definedName>
    <definedName name="DetailTotCbl" localSheetId="1">#REF!</definedName>
    <definedName name="DetailTotCbl" localSheetId="2">#REF!</definedName>
    <definedName name="DetailTotCbl" localSheetId="5">#REF!</definedName>
    <definedName name="DetailTotCbl" localSheetId="6">#REF!</definedName>
    <definedName name="DetailTotCbl" localSheetId="7">#REF!</definedName>
    <definedName name="DetailTotCbl">#REF!</definedName>
    <definedName name="DetailTotChg" localSheetId="1">#REF!</definedName>
    <definedName name="DetailTotChg" localSheetId="2">#REF!</definedName>
    <definedName name="DetailTotChg" localSheetId="5">#REF!</definedName>
    <definedName name="DetailTotChg" localSheetId="6">#REF!</definedName>
    <definedName name="DetailTotChg" localSheetId="7">#REF!</definedName>
    <definedName name="DetailTotChg">#REF!</definedName>
    <definedName name="DetailTotKw" localSheetId="1">#REF!</definedName>
    <definedName name="DetailTotKw" localSheetId="2">#REF!</definedName>
    <definedName name="DetailTotKw" localSheetId="5">#REF!</definedName>
    <definedName name="DetailTotKw" localSheetId="6">#REF!</definedName>
    <definedName name="DetailTotKw" localSheetId="7">#REF!</definedName>
    <definedName name="DetailTotKw">#REF!</definedName>
    <definedName name="DetailTotMargin" localSheetId="1">#REF!</definedName>
    <definedName name="DetailTotMargin" localSheetId="2">#REF!</definedName>
    <definedName name="DetailTotMargin" localSheetId="5">#REF!</definedName>
    <definedName name="DetailTotMargin" localSheetId="6">#REF!</definedName>
    <definedName name="DetailTotMargin" localSheetId="7">#REF!</definedName>
    <definedName name="DetailTotMargin">#REF!</definedName>
    <definedName name="DIRPCCHG" localSheetId="1">#REF!</definedName>
    <definedName name="DIRPCCHG" localSheetId="2">#REF!</definedName>
    <definedName name="DIRPCCHG" localSheetId="5">#REF!</definedName>
    <definedName name="DIRPCCHG" localSheetId="6">#REF!</definedName>
    <definedName name="DIRPCCHG" localSheetId="7">#REF!</definedName>
    <definedName name="DIRPCCHG">#REF!</definedName>
    <definedName name="DIRPDCHG1" localSheetId="1">#REF!</definedName>
    <definedName name="DIRPDCHG1" localSheetId="2">#REF!</definedName>
    <definedName name="DIRPDCHG1" localSheetId="5">#REF!</definedName>
    <definedName name="DIRPDCHG1" localSheetId="6">#REF!</definedName>
    <definedName name="DIRPDCHG1" localSheetId="7">#REF!</definedName>
    <definedName name="DIRPDCHG1">#REF!</definedName>
    <definedName name="DIRPDCHG2" localSheetId="1">#REF!</definedName>
    <definedName name="DIRPDCHG2" localSheetId="2">#REF!</definedName>
    <definedName name="DIRPDCHG2" localSheetId="5">#REF!</definedName>
    <definedName name="DIRPDCHG2" localSheetId="6">#REF!</definedName>
    <definedName name="DIRPDCHG2" localSheetId="7">#REF!</definedName>
    <definedName name="DIRPDCHG2">#REF!</definedName>
    <definedName name="DIRPECHG1" localSheetId="1">#REF!</definedName>
    <definedName name="DIRPECHG1" localSheetId="2">#REF!</definedName>
    <definedName name="DIRPECHG1" localSheetId="5">#REF!</definedName>
    <definedName name="DIRPECHG1" localSheetId="6">#REF!</definedName>
    <definedName name="DIRPECHG1" localSheetId="7">#REF!</definedName>
    <definedName name="DIRPECHG1">#REF!</definedName>
    <definedName name="DIRPECHGB1" localSheetId="1">#REF!</definedName>
    <definedName name="DIRPECHGB1" localSheetId="2">#REF!</definedName>
    <definedName name="DIRPECHGB1" localSheetId="5">#REF!</definedName>
    <definedName name="DIRPECHGB1" localSheetId="6">#REF!</definedName>
    <definedName name="DIRPECHGB1" localSheetId="7">#REF!</definedName>
    <definedName name="DIRPECHGB1">#REF!</definedName>
    <definedName name="DIRPECHGB2" localSheetId="1">#REF!</definedName>
    <definedName name="DIRPECHGB2" localSheetId="2">#REF!</definedName>
    <definedName name="DIRPECHGB2" localSheetId="5">#REF!</definedName>
    <definedName name="DIRPECHGB2" localSheetId="6">#REF!</definedName>
    <definedName name="DIRPECHGB2" localSheetId="7">#REF!</definedName>
    <definedName name="DIRPECHGB2">#REF!</definedName>
    <definedName name="DIRPECHGB3" localSheetId="1">#REF!</definedName>
    <definedName name="DIRPECHGB3" localSheetId="2">#REF!</definedName>
    <definedName name="DIRPECHGB3" localSheetId="5">#REF!</definedName>
    <definedName name="DIRPECHGB3" localSheetId="6">#REF!</definedName>
    <definedName name="DIRPECHGB3" localSheetId="7">#REF!</definedName>
    <definedName name="DIRPECHGB3">#REF!</definedName>
    <definedName name="DIRPMECHG1" localSheetId="1">#REF!</definedName>
    <definedName name="DIRPMECHG1" localSheetId="2">#REF!</definedName>
    <definedName name="DIRPMECHG1" localSheetId="5">#REF!</definedName>
    <definedName name="DIRPMECHG1" localSheetId="6">#REF!</definedName>
    <definedName name="DIRPMECHG1" localSheetId="7">#REF!</definedName>
    <definedName name="DIRPMECHG1">#REF!</definedName>
    <definedName name="DIRPMINDC" localSheetId="1">#REF!</definedName>
    <definedName name="DIRPMINDC" localSheetId="2">#REF!</definedName>
    <definedName name="DIRPMINDC" localSheetId="5">#REF!</definedName>
    <definedName name="DIRPMINDC" localSheetId="6">#REF!</definedName>
    <definedName name="DIRPMINDC" localSheetId="7">#REF!</definedName>
    <definedName name="DIRPMINDC">#REF!</definedName>
    <definedName name="DIRPMINEC" localSheetId="1">#REF!</definedName>
    <definedName name="DIRPMINEC" localSheetId="2">#REF!</definedName>
    <definedName name="DIRPMINEC" localSheetId="5">#REF!</definedName>
    <definedName name="DIRPMINEC" localSheetId="6">#REF!</definedName>
    <definedName name="DIRPMINEC" localSheetId="7">#REF!</definedName>
    <definedName name="DIRPMINEC">#REF!</definedName>
    <definedName name="DIRPOFKVA" localSheetId="1">#REF!</definedName>
    <definedName name="DIRPOFKVA" localSheetId="2">#REF!</definedName>
    <definedName name="DIRPOFKVA" localSheetId="5">#REF!</definedName>
    <definedName name="DIRPOFKVA" localSheetId="6">#REF!</definedName>
    <definedName name="DIRPOFKVA" localSheetId="7">#REF!</definedName>
    <definedName name="DIRPOFKVA">#REF!</definedName>
    <definedName name="DIRPOFKW" localSheetId="1">#REF!</definedName>
    <definedName name="DIRPOFKW" localSheetId="2">#REF!</definedName>
    <definedName name="DIRPOFKW" localSheetId="5">#REF!</definedName>
    <definedName name="DIRPOFKW" localSheetId="6">#REF!</definedName>
    <definedName name="DIRPOFKW" localSheetId="7">#REF!</definedName>
    <definedName name="DIRPOFKW">#REF!</definedName>
    <definedName name="DIRPOFKWH" localSheetId="1">#REF!</definedName>
    <definedName name="DIRPOFKWH" localSheetId="2">#REF!</definedName>
    <definedName name="DIRPOFKWH" localSheetId="5">#REF!</definedName>
    <definedName name="DIRPOFKWH" localSheetId="6">#REF!</definedName>
    <definedName name="DIRPOFKWH" localSheetId="7">#REF!</definedName>
    <definedName name="DIRPOFKWH">#REF!</definedName>
    <definedName name="DIRPOPKWH" localSheetId="1">#REF!</definedName>
    <definedName name="DIRPOPKWH" localSheetId="2">#REF!</definedName>
    <definedName name="DIRPOPKWH" localSheetId="5">#REF!</definedName>
    <definedName name="DIRPOPKWH" localSheetId="6">#REF!</definedName>
    <definedName name="DIRPOPKWH" localSheetId="7">#REF!</definedName>
    <definedName name="DIRPOPKWH">#REF!</definedName>
    <definedName name="DIRPP1EC" localSheetId="1">#REF!</definedName>
    <definedName name="DIRPP1EC" localSheetId="2">#REF!</definedName>
    <definedName name="DIRPP1EC" localSheetId="5">#REF!</definedName>
    <definedName name="DIRPP1EC" localSheetId="6">#REF!</definedName>
    <definedName name="DIRPP1EC" localSheetId="7">#REF!</definedName>
    <definedName name="DIRPP1EC">#REF!</definedName>
    <definedName name="DIRPP2EC" localSheetId="1">#REF!</definedName>
    <definedName name="DIRPP2EC" localSheetId="2">#REF!</definedName>
    <definedName name="DIRPP2EC" localSheetId="5">#REF!</definedName>
    <definedName name="DIRPP2EC" localSheetId="6">#REF!</definedName>
    <definedName name="DIRPP2EC" localSheetId="7">#REF!</definedName>
    <definedName name="DIRPP2EC">#REF!</definedName>
    <definedName name="DIRPP3EC" localSheetId="1">#REF!</definedName>
    <definedName name="DIRPP3EC" localSheetId="2">#REF!</definedName>
    <definedName name="DIRPP3EC" localSheetId="5">#REF!</definedName>
    <definedName name="DIRPP3EC" localSheetId="6">#REF!</definedName>
    <definedName name="DIRPP3EC" localSheetId="7">#REF!</definedName>
    <definedName name="DIRPP3EC">#REF!</definedName>
    <definedName name="DIRPP4EC" localSheetId="1">#REF!</definedName>
    <definedName name="DIRPP4EC" localSheetId="2">#REF!</definedName>
    <definedName name="DIRPP4EC" localSheetId="5">#REF!</definedName>
    <definedName name="DIRPP4EC" localSheetId="6">#REF!</definedName>
    <definedName name="DIRPP4EC" localSheetId="7">#REF!</definedName>
    <definedName name="DIRPP4EC">#REF!</definedName>
    <definedName name="DIRPP5EC" localSheetId="1">#REF!</definedName>
    <definedName name="DIRPP5EC" localSheetId="2">#REF!</definedName>
    <definedName name="DIRPP5EC" localSheetId="5">#REF!</definedName>
    <definedName name="DIRPP5EC" localSheetId="6">#REF!</definedName>
    <definedName name="DIRPP5EC" localSheetId="7">#REF!</definedName>
    <definedName name="DIRPP5EC">#REF!</definedName>
    <definedName name="DIRPRCHG" localSheetId="1">#REF!</definedName>
    <definedName name="DIRPRCHG" localSheetId="2">#REF!</definedName>
    <definedName name="DIRPRCHG" localSheetId="5">#REF!</definedName>
    <definedName name="DIRPRCHG" localSheetId="6">#REF!</definedName>
    <definedName name="DIRPRCHG" localSheetId="7">#REF!</definedName>
    <definedName name="DIRPRCHG">#REF!</definedName>
    <definedName name="DisBlkKwhChg1" localSheetId="1">#REF!</definedName>
    <definedName name="DisBlkKwhChg1" localSheetId="2">#REF!</definedName>
    <definedName name="DisBlkKwhChg1" localSheetId="5">#REF!</definedName>
    <definedName name="DisBlkKwhChg1" localSheetId="6">#REF!</definedName>
    <definedName name="DisBlkKwhChg1" localSheetId="7">#REF!</definedName>
    <definedName name="DisBlkKwhChg1">#REF!</definedName>
    <definedName name="DisBlkKwhChg2" localSheetId="1">#REF!</definedName>
    <definedName name="DisBlkKwhChg2" localSheetId="2">#REF!</definedName>
    <definedName name="DisBlkKwhChg2" localSheetId="5">#REF!</definedName>
    <definedName name="DisBlkKwhChg2" localSheetId="6">#REF!</definedName>
    <definedName name="DisBlkKwhChg2" localSheetId="7">#REF!</definedName>
    <definedName name="DisBlkKwhChg2">#REF!</definedName>
    <definedName name="DisBlkKwhChg3" localSheetId="1">#REF!</definedName>
    <definedName name="DisBlkKwhChg3" localSheetId="2">#REF!</definedName>
    <definedName name="DisBlkKwhChg3" localSheetId="5">#REF!</definedName>
    <definedName name="DisBlkKwhChg3" localSheetId="6">#REF!</definedName>
    <definedName name="DisBlkKwhChg3" localSheetId="7">#REF!</definedName>
    <definedName name="DisBlkKwhChg3">#REF!</definedName>
    <definedName name="DisBlkKwhChgT" localSheetId="1">#REF!</definedName>
    <definedName name="DisBlkKwhChgT" localSheetId="2">#REF!</definedName>
    <definedName name="DisBlkKwhChgT" localSheetId="5">#REF!</definedName>
    <definedName name="DisBlkKwhChgT" localSheetId="6">#REF!</definedName>
    <definedName name="DisBlkKwhChgT" localSheetId="7">#REF!</definedName>
    <definedName name="DisBlkKwhChgT">#REF!</definedName>
    <definedName name="DisCustChg" localSheetId="1">#REF!</definedName>
    <definedName name="DisCustChg" localSheetId="2">#REF!</definedName>
    <definedName name="DisCustChg" localSheetId="5">#REF!</definedName>
    <definedName name="DisCustChg" localSheetId="6">#REF!</definedName>
    <definedName name="DisCustChg" localSheetId="7">#REF!</definedName>
    <definedName name="DisCustChg">#REF!</definedName>
    <definedName name="DisDmdChg1" localSheetId="1">#REF!</definedName>
    <definedName name="DisDmdChg1" localSheetId="2">#REF!</definedName>
    <definedName name="DisDmdChg1" localSheetId="5">#REF!</definedName>
    <definedName name="DisDmdChg1" localSheetId="6">#REF!</definedName>
    <definedName name="DisDmdChg1" localSheetId="7">#REF!</definedName>
    <definedName name="DisDmdChg1">#REF!</definedName>
    <definedName name="DisDmdChg2" localSheetId="1">#REF!</definedName>
    <definedName name="DisDmdChg2" localSheetId="2">#REF!</definedName>
    <definedName name="DisDmdChg2" localSheetId="5">#REF!</definedName>
    <definedName name="DisDmdChg2" localSheetId="6">#REF!</definedName>
    <definedName name="DisDmdChg2" localSheetId="7">#REF!</definedName>
    <definedName name="DisDmdChg2">#REF!</definedName>
    <definedName name="DisMEChg" localSheetId="1">#REF!</definedName>
    <definedName name="DisMEChg" localSheetId="2">#REF!</definedName>
    <definedName name="DisMEChg" localSheetId="5">#REF!</definedName>
    <definedName name="DisMEChg" localSheetId="6">#REF!</definedName>
    <definedName name="DisMEChg" localSheetId="7">#REF!</definedName>
    <definedName name="DisMEChg">#REF!</definedName>
    <definedName name="DisMinDChg" localSheetId="1">#REF!</definedName>
    <definedName name="DisMinDChg" localSheetId="2">#REF!</definedName>
    <definedName name="DisMinDChg" localSheetId="5">#REF!</definedName>
    <definedName name="DisMinDChg" localSheetId="6">#REF!</definedName>
    <definedName name="DisMinDChg" localSheetId="7">#REF!</definedName>
    <definedName name="DisMinDChg">#REF!</definedName>
    <definedName name="DisMinEChg" localSheetId="1">#REF!</definedName>
    <definedName name="DisMinEChg" localSheetId="2">#REF!</definedName>
    <definedName name="DisMinEChg" localSheetId="5">#REF!</definedName>
    <definedName name="DisMinEChg" localSheetId="6">#REF!</definedName>
    <definedName name="DisMinEChg" localSheetId="7">#REF!</definedName>
    <definedName name="DisMinEChg">#REF!</definedName>
    <definedName name="DisOffPkKwh" localSheetId="1">#REF!</definedName>
    <definedName name="DisOffPkKwh" localSheetId="2">#REF!</definedName>
    <definedName name="DisOffPkKwh" localSheetId="5">#REF!</definedName>
    <definedName name="DisOffPkKwh" localSheetId="6">#REF!</definedName>
    <definedName name="DisOffPkKwh" localSheetId="7">#REF!</definedName>
    <definedName name="DisOffPkKwh">#REF!</definedName>
    <definedName name="DisOnPkKwh" localSheetId="1">#REF!</definedName>
    <definedName name="DisOnPkKwh" localSheetId="2">#REF!</definedName>
    <definedName name="DisOnPkKwh" localSheetId="5">#REF!</definedName>
    <definedName name="DisOnPkKwh" localSheetId="6">#REF!</definedName>
    <definedName name="DisOnPkKwh" localSheetId="7">#REF!</definedName>
    <definedName name="DisOnPkKwh">#REF!</definedName>
    <definedName name="DisPL1Chg" localSheetId="1">#REF!</definedName>
    <definedName name="DisPL1Chg" localSheetId="2">#REF!</definedName>
    <definedName name="DisPL1Chg" localSheetId="5">#REF!</definedName>
    <definedName name="DisPL1Chg" localSheetId="6">#REF!</definedName>
    <definedName name="DisPL1Chg" localSheetId="7">#REF!</definedName>
    <definedName name="DisPL1Chg">#REF!</definedName>
    <definedName name="DisPL2Chg" localSheetId="1">#REF!</definedName>
    <definedName name="DisPL2Chg" localSheetId="2">#REF!</definedName>
    <definedName name="DisPL2Chg" localSheetId="5">#REF!</definedName>
    <definedName name="DisPL2Chg" localSheetId="6">#REF!</definedName>
    <definedName name="DisPL2Chg" localSheetId="7">#REF!</definedName>
    <definedName name="DisPL2Chg">#REF!</definedName>
    <definedName name="DisPL3Chg" localSheetId="1">#REF!</definedName>
    <definedName name="DisPL3Chg" localSheetId="2">#REF!</definedName>
    <definedName name="DisPL3Chg" localSheetId="5">#REF!</definedName>
    <definedName name="DisPL3Chg" localSheetId="6">#REF!</definedName>
    <definedName name="DisPL3Chg" localSheetId="7">#REF!</definedName>
    <definedName name="DisPL3Chg">#REF!</definedName>
    <definedName name="DisPL4Chg" localSheetId="1">#REF!</definedName>
    <definedName name="DisPL4Chg" localSheetId="2">#REF!</definedName>
    <definedName name="DisPL4Chg" localSheetId="5">#REF!</definedName>
    <definedName name="DisPL4Chg" localSheetId="6">#REF!</definedName>
    <definedName name="DisPL4Chg" localSheetId="7">#REF!</definedName>
    <definedName name="DisPL4Chg">#REF!</definedName>
    <definedName name="DisPL5Chg" localSheetId="1">#REF!</definedName>
    <definedName name="DisPL5Chg" localSheetId="2">#REF!</definedName>
    <definedName name="DisPL5Chg" localSheetId="5">#REF!</definedName>
    <definedName name="DisPL5Chg" localSheetId="6">#REF!</definedName>
    <definedName name="DisPL5Chg" localSheetId="7">#REF!</definedName>
    <definedName name="DisPL5Chg">#REF!</definedName>
    <definedName name="DisReactiveChg" localSheetId="1">#REF!</definedName>
    <definedName name="DisReactiveChg" localSheetId="2">#REF!</definedName>
    <definedName name="DisReactiveChg" localSheetId="5">#REF!</definedName>
    <definedName name="DisReactiveChg" localSheetId="6">#REF!</definedName>
    <definedName name="DisReactiveChg" localSheetId="7">#REF!</definedName>
    <definedName name="DisReactiveChg">#REF!</definedName>
    <definedName name="DisXOfpKvaChg" localSheetId="1">#REF!</definedName>
    <definedName name="DisXOfpKvaChg" localSheetId="2">#REF!</definedName>
    <definedName name="DisXOfpKvaChg" localSheetId="5">#REF!</definedName>
    <definedName name="DisXOfpKvaChg" localSheetId="6">#REF!</definedName>
    <definedName name="DisXOfpKvaChg" localSheetId="7">#REF!</definedName>
    <definedName name="DisXOfpKvaChg">#REF!</definedName>
    <definedName name="DisXOfpKwChg" localSheetId="1">#REF!</definedName>
    <definedName name="DisXOfpKwChg" localSheetId="2">#REF!</definedName>
    <definedName name="DisXOfpKwChg" localSheetId="5">#REF!</definedName>
    <definedName name="DisXOfpKwChg" localSheetId="6">#REF!</definedName>
    <definedName name="DisXOfpKwChg" localSheetId="7">#REF!</definedName>
    <definedName name="DisXOfpKwChg">#REF!</definedName>
    <definedName name="DSTCCHG" localSheetId="1">#REF!</definedName>
    <definedName name="DSTCCHG" localSheetId="2">#REF!</definedName>
    <definedName name="DSTCCHG" localSheetId="5">#REF!</definedName>
    <definedName name="DSTCCHG" localSheetId="6">#REF!</definedName>
    <definedName name="DSTCCHG" localSheetId="7">#REF!</definedName>
    <definedName name="DSTCCHG">#REF!</definedName>
    <definedName name="DSTDCHG1" localSheetId="1">#REF!</definedName>
    <definedName name="DSTDCHG1" localSheetId="2">#REF!</definedName>
    <definedName name="DSTDCHG1" localSheetId="5">#REF!</definedName>
    <definedName name="DSTDCHG1" localSheetId="6">#REF!</definedName>
    <definedName name="DSTDCHG1" localSheetId="7">#REF!</definedName>
    <definedName name="DSTDCHG1">#REF!</definedName>
    <definedName name="DSTDCHG2" localSheetId="1">#REF!</definedName>
    <definedName name="DSTDCHG2" localSheetId="2">#REF!</definedName>
    <definedName name="DSTDCHG2" localSheetId="5">#REF!</definedName>
    <definedName name="DSTDCHG2" localSheetId="6">#REF!</definedName>
    <definedName name="DSTDCHG2" localSheetId="7">#REF!</definedName>
    <definedName name="DSTDCHG2">#REF!</definedName>
    <definedName name="DSTECHG1" localSheetId="1">#REF!</definedName>
    <definedName name="DSTECHG1" localSheetId="2">#REF!</definedName>
    <definedName name="DSTECHG1" localSheetId="5">#REF!</definedName>
    <definedName name="DSTECHG1" localSheetId="6">#REF!</definedName>
    <definedName name="DSTECHG1" localSheetId="7">#REF!</definedName>
    <definedName name="DSTECHG1">#REF!</definedName>
    <definedName name="DSTECHGB1" localSheetId="1">#REF!</definedName>
    <definedName name="DSTECHGB1" localSheetId="2">#REF!</definedName>
    <definedName name="DSTECHGB1" localSheetId="5">#REF!</definedName>
    <definedName name="DSTECHGB1" localSheetId="6">#REF!</definedName>
    <definedName name="DSTECHGB1" localSheetId="7">#REF!</definedName>
    <definedName name="DSTECHGB1">#REF!</definedName>
    <definedName name="DSTECHGB2" localSheetId="1">#REF!</definedName>
    <definedName name="DSTECHGB2" localSheetId="2">#REF!</definedName>
    <definedName name="DSTECHGB2" localSheetId="5">#REF!</definedName>
    <definedName name="DSTECHGB2" localSheetId="6">#REF!</definedName>
    <definedName name="DSTECHGB2" localSheetId="7">#REF!</definedName>
    <definedName name="DSTECHGB2">#REF!</definedName>
    <definedName name="DSTECHGB3" localSheetId="1">#REF!</definedName>
    <definedName name="DSTECHGB3" localSheetId="2">#REF!</definedName>
    <definedName name="DSTECHGB3" localSheetId="5">#REF!</definedName>
    <definedName name="DSTECHGB3" localSheetId="6">#REF!</definedName>
    <definedName name="DSTECHGB3" localSheetId="7">#REF!</definedName>
    <definedName name="DSTECHGB3">#REF!</definedName>
    <definedName name="DSTMECHG1" localSheetId="1">#REF!</definedName>
    <definedName name="DSTMECHG1" localSheetId="2">#REF!</definedName>
    <definedName name="DSTMECHG1" localSheetId="5">#REF!</definedName>
    <definedName name="DSTMECHG1" localSheetId="6">#REF!</definedName>
    <definedName name="DSTMECHG1" localSheetId="7">#REF!</definedName>
    <definedName name="DSTMECHG1">#REF!</definedName>
    <definedName name="DSTMINDC" localSheetId="1">#REF!</definedName>
    <definedName name="DSTMINDC" localSheetId="2">#REF!</definedName>
    <definedName name="DSTMINDC" localSheetId="5">#REF!</definedName>
    <definedName name="DSTMINDC" localSheetId="6">#REF!</definedName>
    <definedName name="DSTMINDC" localSheetId="7">#REF!</definedName>
    <definedName name="DSTMINDC">#REF!</definedName>
    <definedName name="DSTMINEC" localSheetId="1">#REF!</definedName>
    <definedName name="DSTMINEC" localSheetId="2">#REF!</definedName>
    <definedName name="DSTMINEC" localSheetId="5">#REF!</definedName>
    <definedName name="DSTMINEC" localSheetId="6">#REF!</definedName>
    <definedName name="DSTMINEC" localSheetId="7">#REF!</definedName>
    <definedName name="DSTMINEC">#REF!</definedName>
    <definedName name="DSTOFKWH" localSheetId="1">#REF!</definedName>
    <definedName name="DSTOFKWH" localSheetId="2">#REF!</definedName>
    <definedName name="DSTOFKWH" localSheetId="5">#REF!</definedName>
    <definedName name="DSTOFKWH" localSheetId="6">#REF!</definedName>
    <definedName name="DSTOFKWH" localSheetId="7">#REF!</definedName>
    <definedName name="DSTOFKWH">#REF!</definedName>
    <definedName name="DSTOPKWH" localSheetId="1">#REF!</definedName>
    <definedName name="DSTOPKWH" localSheetId="2">#REF!</definedName>
    <definedName name="DSTOPKWH" localSheetId="5">#REF!</definedName>
    <definedName name="DSTOPKWH" localSheetId="6">#REF!</definedName>
    <definedName name="DSTOPKWH" localSheetId="7">#REF!</definedName>
    <definedName name="DSTOPKWH">#REF!</definedName>
    <definedName name="DSTP1EC" localSheetId="1">#REF!</definedName>
    <definedName name="DSTP1EC" localSheetId="2">#REF!</definedName>
    <definedName name="DSTP1EC" localSheetId="5">#REF!</definedName>
    <definedName name="DSTP1EC" localSheetId="6">#REF!</definedName>
    <definedName name="DSTP1EC" localSheetId="7">#REF!</definedName>
    <definedName name="DSTP1EC">#REF!</definedName>
    <definedName name="DSTP2EC" localSheetId="1">#REF!</definedName>
    <definedName name="DSTP2EC" localSheetId="2">#REF!</definedName>
    <definedName name="DSTP2EC" localSheetId="5">#REF!</definedName>
    <definedName name="DSTP2EC" localSheetId="6">#REF!</definedName>
    <definedName name="DSTP2EC" localSheetId="7">#REF!</definedName>
    <definedName name="DSTP2EC">#REF!</definedName>
    <definedName name="DSTP3EC" localSheetId="1">#REF!</definedName>
    <definedName name="DSTP3EC" localSheetId="2">#REF!</definedName>
    <definedName name="DSTP3EC" localSheetId="5">#REF!</definedName>
    <definedName name="DSTP3EC" localSheetId="6">#REF!</definedName>
    <definedName name="DSTP3EC" localSheetId="7">#REF!</definedName>
    <definedName name="DSTP3EC">#REF!</definedName>
    <definedName name="DSTP4EC" localSheetId="1">#REF!</definedName>
    <definedName name="DSTP4EC" localSheetId="2">#REF!</definedName>
    <definedName name="DSTP4EC" localSheetId="5">#REF!</definedName>
    <definedName name="DSTP4EC" localSheetId="6">#REF!</definedName>
    <definedName name="DSTP4EC" localSheetId="7">#REF!</definedName>
    <definedName name="DSTP4EC">#REF!</definedName>
    <definedName name="DSTP5EC" localSheetId="1">#REF!</definedName>
    <definedName name="DSTP5EC" localSheetId="2">#REF!</definedName>
    <definedName name="DSTP5EC" localSheetId="5">#REF!</definedName>
    <definedName name="DSTP5EC" localSheetId="6">#REF!</definedName>
    <definedName name="DSTP5EC" localSheetId="7">#REF!</definedName>
    <definedName name="DSTP5EC">#REF!</definedName>
    <definedName name="DSTRCHG" localSheetId="1">#REF!</definedName>
    <definedName name="DSTRCHG" localSheetId="2">#REF!</definedName>
    <definedName name="DSTRCHG" localSheetId="5">#REF!</definedName>
    <definedName name="DSTRCHG" localSheetId="6">#REF!</definedName>
    <definedName name="DSTRCHG" localSheetId="7">#REF!</definedName>
    <definedName name="DSTRCHG">#REF!</definedName>
    <definedName name="DSTXOFKVA" localSheetId="1">#REF!</definedName>
    <definedName name="DSTXOFKVA" localSheetId="2">#REF!</definedName>
    <definedName name="DSTXOFKVA" localSheetId="5">#REF!</definedName>
    <definedName name="DSTXOFKVA" localSheetId="6">#REF!</definedName>
    <definedName name="DSTXOFKVA" localSheetId="7">#REF!</definedName>
    <definedName name="DSTXOFKVA">#REF!</definedName>
    <definedName name="DSTXOFKW" localSheetId="1">#REF!</definedName>
    <definedName name="DSTXOFKW" localSheetId="2">#REF!</definedName>
    <definedName name="DSTXOFKW" localSheetId="5">#REF!</definedName>
    <definedName name="DSTXOFKW" localSheetId="6">#REF!</definedName>
    <definedName name="DSTXOFKW" localSheetId="7">#REF!</definedName>
    <definedName name="DSTXOFKW">#REF!</definedName>
    <definedName name="EDRBASE" localSheetId="1">#REF!</definedName>
    <definedName name="EDRBASE" localSheetId="2">#REF!</definedName>
    <definedName name="EDRBASE" localSheetId="5">#REF!</definedName>
    <definedName name="EDRBASE" localSheetId="6">#REF!</definedName>
    <definedName name="EDRBASE" localSheetId="7">#REF!</definedName>
    <definedName name="EDRBASE">#REF!</definedName>
    <definedName name="EDRDATE" localSheetId="1">#REF!</definedName>
    <definedName name="EDRDATE" localSheetId="2">#REF!</definedName>
    <definedName name="EDRDATE" localSheetId="5">#REF!</definedName>
    <definedName name="EDRDATE" localSheetId="6">#REF!</definedName>
    <definedName name="EDRDATE" localSheetId="7">#REF!</definedName>
    <definedName name="EDRDATE">#REF!</definedName>
    <definedName name="EDRDSCNT" localSheetId="1">#REF!</definedName>
    <definedName name="EDRDSCNT" localSheetId="2">#REF!</definedName>
    <definedName name="EDRDSCNT" localSheetId="5">#REF!</definedName>
    <definedName name="EDRDSCNT" localSheetId="6">#REF!</definedName>
    <definedName name="EDRDSCNT" localSheetId="7">#REF!</definedName>
    <definedName name="EDRDSCNT">#REF!</definedName>
    <definedName name="EDRLVLPCT" localSheetId="1">#REF!</definedName>
    <definedName name="EDRLVLPCT" localSheetId="2">#REF!</definedName>
    <definedName name="EDRLVLPCT" localSheetId="5">#REF!</definedName>
    <definedName name="EDRLVLPCT" localSheetId="6">#REF!</definedName>
    <definedName name="EDRLVLPCT" localSheetId="7">#REF!</definedName>
    <definedName name="EDRLVLPCT">#REF!</definedName>
    <definedName name="EDRTYPE" localSheetId="1">#REF!</definedName>
    <definedName name="EDRTYPE" localSheetId="2">#REF!</definedName>
    <definedName name="EDRTYPE" localSheetId="5">#REF!</definedName>
    <definedName name="EDRTYPE" localSheetId="6">#REF!</definedName>
    <definedName name="EDRTYPE" localSheetId="7">#REF!</definedName>
    <definedName name="EDRTYPE">#REF!</definedName>
    <definedName name="EffDate" localSheetId="1">#REF!</definedName>
    <definedName name="EffDate" localSheetId="2">#REF!</definedName>
    <definedName name="EffDate" localSheetId="5">#REF!</definedName>
    <definedName name="EffDate" localSheetId="6">#REF!</definedName>
    <definedName name="EffDate" localSheetId="7">#REF!</definedName>
    <definedName name="EffDate">#REF!</definedName>
    <definedName name="ELKMCGN1" localSheetId="1">#REF!</definedName>
    <definedName name="ELKMCGN1" localSheetId="2">#REF!</definedName>
    <definedName name="ELKMCGN1" localSheetId="5">#REF!</definedName>
    <definedName name="ELKMCGN1" localSheetId="6">#REF!</definedName>
    <definedName name="ELKMCGN1" localSheetId="7">#REF!</definedName>
    <definedName name="ELKMCGN1">#REF!</definedName>
    <definedName name="ELKMCGN2" localSheetId="1">#REF!</definedName>
    <definedName name="ELKMCGN2" localSheetId="2">#REF!</definedName>
    <definedName name="ELKMCGN2" localSheetId="5">#REF!</definedName>
    <definedName name="ELKMCGN2" localSheetId="6">#REF!</definedName>
    <definedName name="ELKMCGN2" localSheetId="7">#REF!</definedName>
    <definedName name="ELKMCGN2">#REF!</definedName>
    <definedName name="ENDDTM" localSheetId="1">#REF!</definedName>
    <definedName name="ENDDTM" localSheetId="2">#REF!</definedName>
    <definedName name="ENDDTM" localSheetId="5">#REF!</definedName>
    <definedName name="ENDDTM" localSheetId="6">#REF!</definedName>
    <definedName name="ENDDTM" localSheetId="7">#REF!</definedName>
    <definedName name="ENDDTM">#REF!</definedName>
    <definedName name="ENDTIME" localSheetId="1">#REF!</definedName>
    <definedName name="ENDTIME" localSheetId="2">#REF!</definedName>
    <definedName name="ENDTIME" localSheetId="5">#REF!</definedName>
    <definedName name="ENDTIME" localSheetId="6">#REF!</definedName>
    <definedName name="ENDTIME" localSheetId="7">#REF!</definedName>
    <definedName name="ENDTIME">#REF!</definedName>
    <definedName name="EstExcessAmt" localSheetId="1">#REF!</definedName>
    <definedName name="EstExcessAmt" localSheetId="2">#REF!</definedName>
    <definedName name="EstExcessAmt" localSheetId="5">#REF!</definedName>
    <definedName name="EstExcessAmt" localSheetId="6">#REF!</definedName>
    <definedName name="EstExcessAmt" localSheetId="7">#REF!</definedName>
    <definedName name="EstExcessAmt">#REF!</definedName>
    <definedName name="EstGrTaxAmt" localSheetId="1">#REF!</definedName>
    <definedName name="EstGrTaxAmt" localSheetId="2">#REF!</definedName>
    <definedName name="EstGrTaxAmt" localSheetId="5">#REF!</definedName>
    <definedName name="EstGrTaxAmt" localSheetId="6">#REF!</definedName>
    <definedName name="EstGrTaxAmt" localSheetId="7">#REF!</definedName>
    <definedName name="EstGrTaxAmt">#REF!</definedName>
    <definedName name="EstKWHExcess" localSheetId="1">#REF!</definedName>
    <definedName name="EstKWHExcess" localSheetId="2">#REF!</definedName>
    <definedName name="EstKWHExcess" localSheetId="5">#REF!</definedName>
    <definedName name="EstKWHExcess" localSheetId="6">#REF!</definedName>
    <definedName name="EstKWHExcess" localSheetId="7">#REF!</definedName>
    <definedName name="EstKWHExcess">#REF!</definedName>
    <definedName name="EstKWHNotUsed" localSheetId="1">#REF!</definedName>
    <definedName name="EstKWHNotUsed" localSheetId="2">#REF!</definedName>
    <definedName name="EstKWHNotUsed" localSheetId="5">#REF!</definedName>
    <definedName name="EstKWHNotUsed" localSheetId="6">#REF!</definedName>
    <definedName name="EstKWHNotUsed" localSheetId="7">#REF!</definedName>
    <definedName name="EstKWHNotUsed">#REF!</definedName>
    <definedName name="EstKWHRes" localSheetId="1">#REF!</definedName>
    <definedName name="EstKWHRes" localSheetId="2">#REF!</definedName>
    <definedName name="EstKWHRes" localSheetId="5">#REF!</definedName>
    <definedName name="EstKWHRes" localSheetId="6">#REF!</definedName>
    <definedName name="EstKWHRes" localSheetId="7">#REF!</definedName>
    <definedName name="EstKWHRes">#REF!</definedName>
    <definedName name="EstKWHSubTot" localSheetId="1">#REF!</definedName>
    <definedName name="EstKWHSubTot" localSheetId="2">#REF!</definedName>
    <definedName name="EstKWHSubTot" localSheetId="5">#REF!</definedName>
    <definedName name="EstKWHSubTot" localSheetId="6">#REF!</definedName>
    <definedName name="EstKWHSubTot" localSheetId="7">#REF!</definedName>
    <definedName name="EstKWHSubTot">#REF!</definedName>
    <definedName name="EstKWHTot" localSheetId="1">#REF!</definedName>
    <definedName name="EstKWHTot" localSheetId="2">#REF!</definedName>
    <definedName name="EstKWHTot" localSheetId="5">#REF!</definedName>
    <definedName name="EstKWHTot" localSheetId="6">#REF!</definedName>
    <definedName name="EstKWHTot" localSheetId="7">#REF!</definedName>
    <definedName name="EstKWHTot">#REF!</definedName>
    <definedName name="EstNotUsedAmt" localSheetId="1">#REF!</definedName>
    <definedName name="EstNotUsedAmt" localSheetId="2">#REF!</definedName>
    <definedName name="EstNotUsedAmt" localSheetId="5">#REF!</definedName>
    <definedName name="EstNotUsedAmt" localSheetId="6">#REF!</definedName>
    <definedName name="EstNotUsedAmt" localSheetId="7">#REF!</definedName>
    <definedName name="EstNotUsedAmt">#REF!</definedName>
    <definedName name="EstResAmt" localSheetId="1">#REF!</definedName>
    <definedName name="EstResAmt" localSheetId="2">#REF!</definedName>
    <definedName name="EstResAmt" localSheetId="5">#REF!</definedName>
    <definedName name="EstResAmt" localSheetId="6">#REF!</definedName>
    <definedName name="EstResAmt" localSheetId="7">#REF!</definedName>
    <definedName name="EstResAmt">#REF!</definedName>
    <definedName name="EstSubTotAmt" localSheetId="1">#REF!</definedName>
    <definedName name="EstSubTotAmt" localSheetId="2">#REF!</definedName>
    <definedName name="EstSubTotAmt" localSheetId="5">#REF!</definedName>
    <definedName name="EstSubTotAmt" localSheetId="6">#REF!</definedName>
    <definedName name="EstSubTotAmt" localSheetId="7">#REF!</definedName>
    <definedName name="EstSubTotAmt">#REF!</definedName>
    <definedName name="EstTotAmt" localSheetId="1">#REF!</definedName>
    <definedName name="EstTotAmt" localSheetId="2">#REF!</definedName>
    <definedName name="EstTotAmt" localSheetId="5">#REF!</definedName>
    <definedName name="EstTotAmt" localSheetId="6">#REF!</definedName>
    <definedName name="EstTotAmt" localSheetId="7">#REF!</definedName>
    <definedName name="EstTotAmt">#REF!</definedName>
    <definedName name="EXCSKVACHG" localSheetId="1">#REF!</definedName>
    <definedName name="EXCSKVACHG" localSheetId="2">#REF!</definedName>
    <definedName name="EXCSKVACHG" localSheetId="5">#REF!</definedName>
    <definedName name="EXCSKVACHG" localSheetId="6">#REF!</definedName>
    <definedName name="EXCSKVACHG" localSheetId="7">#REF!</definedName>
    <definedName name="EXCSKVACHG">#REF!</definedName>
    <definedName name="EXCSKVADMND" localSheetId="1">#REF!</definedName>
    <definedName name="EXCSKVADMND" localSheetId="2">#REF!</definedName>
    <definedName name="EXCSKVADMND" localSheetId="5">#REF!</definedName>
    <definedName name="EXCSKVADMND" localSheetId="6">#REF!</definedName>
    <definedName name="EXCSKVADMND" localSheetId="7">#REF!</definedName>
    <definedName name="EXCSKVADMND">#REF!</definedName>
    <definedName name="EXCSKVAR" localSheetId="1">#REF!</definedName>
    <definedName name="EXCSKVAR" localSheetId="2">#REF!</definedName>
    <definedName name="EXCSKVAR" localSheetId="5">#REF!</definedName>
    <definedName name="EXCSKVAR" localSheetId="6">#REF!</definedName>
    <definedName name="EXCSKVAR" localSheetId="7">#REF!</definedName>
    <definedName name="EXCSKVAR">#REF!</definedName>
    <definedName name="FIRMKWH" localSheetId="1">#REF!</definedName>
    <definedName name="FIRMKWH" localSheetId="2">#REF!</definedName>
    <definedName name="FIRMKWH" localSheetId="5">#REF!</definedName>
    <definedName name="FIRMKWH" localSheetId="6">#REF!</definedName>
    <definedName name="FIRMKWH" localSheetId="7">#REF!</definedName>
    <definedName name="FIRMKWH">#REF!</definedName>
    <definedName name="FIRSTDAY" localSheetId="1">#REF!</definedName>
    <definedName name="FIRSTDAY" localSheetId="2">#REF!</definedName>
    <definedName name="FIRSTDAY" localSheetId="5">#REF!</definedName>
    <definedName name="FIRSTDAY" localSheetId="6">#REF!</definedName>
    <definedName name="FIRSTDAY" localSheetId="7">#REF!</definedName>
    <definedName name="FIRSTDAY">#REF!</definedName>
    <definedName name="FRMCPCT" localSheetId="1">#REF!</definedName>
    <definedName name="FRMCPCT" localSheetId="2">#REF!</definedName>
    <definedName name="FRMCPCT" localSheetId="5">#REF!</definedName>
    <definedName name="FRMCPCT" localSheetId="6">#REF!</definedName>
    <definedName name="FRMCPCT" localSheetId="7">#REF!</definedName>
    <definedName name="FRMCPCT">#REF!</definedName>
    <definedName name="FUELCHG" localSheetId="1">#REF!</definedName>
    <definedName name="FUELCHG" localSheetId="2">#REF!</definedName>
    <definedName name="FUELCHG" localSheetId="5">#REF!</definedName>
    <definedName name="FUELCHG" localSheetId="6">#REF!</definedName>
    <definedName name="FUELCHG" localSheetId="7">#REF!</definedName>
    <definedName name="FUELCHG">#REF!</definedName>
    <definedName name="FUELRATE" localSheetId="1">#REF!</definedName>
    <definedName name="FUELRATE" localSheetId="2">#REF!</definedName>
    <definedName name="FUELRATE" localSheetId="5">#REF!</definedName>
    <definedName name="FUELRATE" localSheetId="6">#REF!</definedName>
    <definedName name="FUELRATE" localSheetId="7">#REF!</definedName>
    <definedName name="FUELRATE">#REF!</definedName>
    <definedName name="GenBlkKwhChg1" localSheetId="1">#REF!</definedName>
    <definedName name="GenBlkKwhChg1" localSheetId="2">#REF!</definedName>
    <definedName name="GenBlkKwhChg1" localSheetId="5">#REF!</definedName>
    <definedName name="GenBlkKwhChg1" localSheetId="6">#REF!</definedName>
    <definedName name="GenBlkKwhChg1" localSheetId="7">#REF!</definedName>
    <definedName name="GenBlkKwhChg1">#REF!</definedName>
    <definedName name="GenBlkKwhChg2" localSheetId="1">#REF!</definedName>
    <definedName name="GenBlkKwhChg2" localSheetId="2">#REF!</definedName>
    <definedName name="GenBlkKwhChg2" localSheetId="5">#REF!</definedName>
    <definedName name="GenBlkKwhChg2" localSheetId="6">#REF!</definedName>
    <definedName name="GenBlkKwhChg2" localSheetId="7">#REF!</definedName>
    <definedName name="GenBlkKwhChg2">#REF!</definedName>
    <definedName name="GenBlkKwhChg3" localSheetId="1">#REF!</definedName>
    <definedName name="GenBlkKwhChg3" localSheetId="2">#REF!</definedName>
    <definedName name="GenBlkKwhChg3" localSheetId="5">#REF!</definedName>
    <definedName name="GenBlkKwhChg3" localSheetId="6">#REF!</definedName>
    <definedName name="GenBlkKwhChg3" localSheetId="7">#REF!</definedName>
    <definedName name="GenBlkKwhChg3">#REF!</definedName>
    <definedName name="GenBlkKwhChgT" localSheetId="1">#REF!</definedName>
    <definedName name="GenBlkKwhChgT" localSheetId="2">#REF!</definedName>
    <definedName name="GenBlkKwhChgT" localSheetId="5">#REF!</definedName>
    <definedName name="GenBlkKwhChgT" localSheetId="6">#REF!</definedName>
    <definedName name="GenBlkKwhChgT" localSheetId="7">#REF!</definedName>
    <definedName name="GenBlkKwhChgT">#REF!</definedName>
    <definedName name="GENCCHG" localSheetId="1">#REF!</definedName>
    <definedName name="GENCCHG" localSheetId="2">#REF!</definedName>
    <definedName name="GENCCHG" localSheetId="5">#REF!</definedName>
    <definedName name="GENCCHG" localSheetId="6">#REF!</definedName>
    <definedName name="GENCCHG" localSheetId="7">#REF!</definedName>
    <definedName name="GENCCHG">#REF!</definedName>
    <definedName name="GenCustChg" localSheetId="1">#REF!</definedName>
    <definedName name="GenCustChg" localSheetId="2">#REF!</definedName>
    <definedName name="GenCustChg" localSheetId="5">#REF!</definedName>
    <definedName name="GenCustChg" localSheetId="6">#REF!</definedName>
    <definedName name="GenCustChg" localSheetId="7">#REF!</definedName>
    <definedName name="GenCustChg">#REF!</definedName>
    <definedName name="GENDCHG1" localSheetId="1">#REF!</definedName>
    <definedName name="GENDCHG1" localSheetId="2">#REF!</definedName>
    <definedName name="GENDCHG1" localSheetId="5">#REF!</definedName>
    <definedName name="GENDCHG1" localSheetId="6">#REF!</definedName>
    <definedName name="GENDCHG1" localSheetId="7">#REF!</definedName>
    <definedName name="GENDCHG1">#REF!</definedName>
    <definedName name="GENDCHG2" localSheetId="1">#REF!</definedName>
    <definedName name="GENDCHG2" localSheetId="2">#REF!</definedName>
    <definedName name="GENDCHG2" localSheetId="5">#REF!</definedName>
    <definedName name="GENDCHG2" localSheetId="6">#REF!</definedName>
    <definedName name="GENDCHG2" localSheetId="7">#REF!</definedName>
    <definedName name="GENDCHG2">#REF!</definedName>
    <definedName name="GenDmdChg1" localSheetId="1">#REF!</definedName>
    <definedName name="GenDmdChg1" localSheetId="2">#REF!</definedName>
    <definedName name="GenDmdChg1" localSheetId="5">#REF!</definedName>
    <definedName name="GenDmdChg1" localSheetId="6">#REF!</definedName>
    <definedName name="GenDmdChg1" localSheetId="7">#REF!</definedName>
    <definedName name="GenDmdChg1">#REF!</definedName>
    <definedName name="GenDmdChg2" localSheetId="1">#REF!</definedName>
    <definedName name="GenDmdChg2" localSheetId="2">#REF!</definedName>
    <definedName name="GenDmdChg2" localSheetId="5">#REF!</definedName>
    <definedName name="GenDmdChg2" localSheetId="6">#REF!</definedName>
    <definedName name="GenDmdChg2" localSheetId="7">#REF!</definedName>
    <definedName name="GenDmdChg2">#REF!</definedName>
    <definedName name="GENECHG1" localSheetId="1">#REF!</definedName>
    <definedName name="GENECHG1" localSheetId="2">#REF!</definedName>
    <definedName name="GENECHG1" localSheetId="5">#REF!</definedName>
    <definedName name="GENECHG1" localSheetId="6">#REF!</definedName>
    <definedName name="GENECHG1" localSheetId="7">#REF!</definedName>
    <definedName name="GENECHG1">#REF!</definedName>
    <definedName name="GENECHGB1" localSheetId="1">#REF!</definedName>
    <definedName name="GENECHGB1" localSheetId="2">#REF!</definedName>
    <definedName name="GENECHGB1" localSheetId="5">#REF!</definedName>
    <definedName name="GENECHGB1" localSheetId="6">#REF!</definedName>
    <definedName name="GENECHGB1" localSheetId="7">#REF!</definedName>
    <definedName name="GENECHGB1">#REF!</definedName>
    <definedName name="GENECHGB2" localSheetId="1">#REF!</definedName>
    <definedName name="GENECHGB2" localSheetId="2">#REF!</definedName>
    <definedName name="GENECHGB2" localSheetId="5">#REF!</definedName>
    <definedName name="GENECHGB2" localSheetId="6">#REF!</definedName>
    <definedName name="GENECHGB2" localSheetId="7">#REF!</definedName>
    <definedName name="GENECHGB2">#REF!</definedName>
    <definedName name="GENECHGB3" localSheetId="1">#REF!</definedName>
    <definedName name="GENECHGB3" localSheetId="2">#REF!</definedName>
    <definedName name="GENECHGB3" localSheetId="5">#REF!</definedName>
    <definedName name="GENECHGB3" localSheetId="6">#REF!</definedName>
    <definedName name="GENECHGB3" localSheetId="7">#REF!</definedName>
    <definedName name="GENECHGB3">#REF!</definedName>
    <definedName name="GenMEChg" localSheetId="1">#REF!</definedName>
    <definedName name="GenMEChg" localSheetId="2">#REF!</definedName>
    <definedName name="GenMEChg" localSheetId="5">#REF!</definedName>
    <definedName name="GenMEChg" localSheetId="6">#REF!</definedName>
    <definedName name="GenMEChg" localSheetId="7">#REF!</definedName>
    <definedName name="GenMEChg">#REF!</definedName>
    <definedName name="GENMECHG1" localSheetId="1">#REF!</definedName>
    <definedName name="GENMECHG1" localSheetId="2">#REF!</definedName>
    <definedName name="GENMECHG1" localSheetId="5">#REF!</definedName>
    <definedName name="GENMECHG1" localSheetId="6">#REF!</definedName>
    <definedName name="GENMECHG1" localSheetId="7">#REF!</definedName>
    <definedName name="GENMECHG1">#REF!</definedName>
    <definedName name="GENMINDC" localSheetId="1">#REF!</definedName>
    <definedName name="GENMINDC" localSheetId="2">#REF!</definedName>
    <definedName name="GENMINDC" localSheetId="5">#REF!</definedName>
    <definedName name="GENMINDC" localSheetId="6">#REF!</definedName>
    <definedName name="GENMINDC" localSheetId="7">#REF!</definedName>
    <definedName name="GENMINDC">#REF!</definedName>
    <definedName name="GenMinDChg" localSheetId="1">#REF!</definedName>
    <definedName name="GenMinDChg" localSheetId="2">#REF!</definedName>
    <definedName name="GenMinDChg" localSheetId="5">#REF!</definedName>
    <definedName name="GenMinDChg" localSheetId="6">#REF!</definedName>
    <definedName name="GenMinDChg" localSheetId="7">#REF!</definedName>
    <definedName name="GenMinDChg">#REF!</definedName>
    <definedName name="GENMINEC" localSheetId="1">#REF!</definedName>
    <definedName name="GENMINEC" localSheetId="2">#REF!</definedName>
    <definedName name="GENMINEC" localSheetId="5">#REF!</definedName>
    <definedName name="GENMINEC" localSheetId="6">#REF!</definedName>
    <definedName name="GENMINEC" localSheetId="7">#REF!</definedName>
    <definedName name="GENMINEC">#REF!</definedName>
    <definedName name="GenMinEChg" localSheetId="1">#REF!</definedName>
    <definedName name="GenMinEChg" localSheetId="2">#REF!</definedName>
    <definedName name="GenMinEChg" localSheetId="5">#REF!</definedName>
    <definedName name="GenMinEChg" localSheetId="6">#REF!</definedName>
    <definedName name="GenMinEChg" localSheetId="7">#REF!</definedName>
    <definedName name="GenMinEChg">#REF!</definedName>
    <definedName name="GenOffPkKwh" localSheetId="1">#REF!</definedName>
    <definedName name="GenOffPkKwh" localSheetId="2">#REF!</definedName>
    <definedName name="GenOffPkKwh" localSheetId="5">#REF!</definedName>
    <definedName name="GenOffPkKwh" localSheetId="6">#REF!</definedName>
    <definedName name="GenOffPkKwh" localSheetId="7">#REF!</definedName>
    <definedName name="GenOffPkKwh">#REF!</definedName>
    <definedName name="GENOFKWH" localSheetId="1">#REF!</definedName>
    <definedName name="GENOFKWH" localSheetId="2">#REF!</definedName>
    <definedName name="GENOFKWH" localSheetId="5">#REF!</definedName>
    <definedName name="GENOFKWH" localSheetId="6">#REF!</definedName>
    <definedName name="GENOFKWH" localSheetId="7">#REF!</definedName>
    <definedName name="GENOFKWH">#REF!</definedName>
    <definedName name="GenOnPkKwh" localSheetId="1">#REF!</definedName>
    <definedName name="GenOnPkKwh" localSheetId="2">#REF!</definedName>
    <definedName name="GenOnPkKwh" localSheetId="5">#REF!</definedName>
    <definedName name="GenOnPkKwh" localSheetId="6">#REF!</definedName>
    <definedName name="GenOnPkKwh" localSheetId="7">#REF!</definedName>
    <definedName name="GenOnPkKwh">#REF!</definedName>
    <definedName name="GENOPKWH" localSheetId="1">#REF!</definedName>
    <definedName name="GENOPKWH" localSheetId="2">#REF!</definedName>
    <definedName name="GENOPKWH" localSheetId="5">#REF!</definedName>
    <definedName name="GENOPKWH" localSheetId="6">#REF!</definedName>
    <definedName name="GENOPKWH" localSheetId="7">#REF!</definedName>
    <definedName name="GENOPKWH">#REF!</definedName>
    <definedName name="GENP1EC" localSheetId="1">#REF!</definedName>
    <definedName name="GENP1EC" localSheetId="2">#REF!</definedName>
    <definedName name="GENP1EC" localSheetId="5">#REF!</definedName>
    <definedName name="GENP1EC" localSheetId="6">#REF!</definedName>
    <definedName name="GENP1EC" localSheetId="7">#REF!</definedName>
    <definedName name="GENP1EC">#REF!</definedName>
    <definedName name="GENP2EC" localSheetId="1">#REF!</definedName>
    <definedName name="GENP2EC" localSheetId="2">#REF!</definedName>
    <definedName name="GENP2EC" localSheetId="5">#REF!</definedName>
    <definedName name="GENP2EC" localSheetId="6">#REF!</definedName>
    <definedName name="GENP2EC" localSheetId="7">#REF!</definedName>
    <definedName name="GENP2EC">#REF!</definedName>
    <definedName name="GENP3EC" localSheetId="1">#REF!</definedName>
    <definedName name="GENP3EC" localSheetId="2">#REF!</definedName>
    <definedName name="GENP3EC" localSheetId="5">#REF!</definedName>
    <definedName name="GENP3EC" localSheetId="6">#REF!</definedName>
    <definedName name="GENP3EC" localSheetId="7">#REF!</definedName>
    <definedName name="GENP3EC">#REF!</definedName>
    <definedName name="GENP4EC" localSheetId="1">#REF!</definedName>
    <definedName name="GENP4EC" localSheetId="2">#REF!</definedName>
    <definedName name="GENP4EC" localSheetId="5">#REF!</definedName>
    <definedName name="GENP4EC" localSheetId="6">#REF!</definedName>
    <definedName name="GENP4EC" localSheetId="7">#REF!</definedName>
    <definedName name="GENP4EC">#REF!</definedName>
    <definedName name="GENP5EC" localSheetId="1">#REF!</definedName>
    <definedName name="GENP5EC" localSheetId="2">#REF!</definedName>
    <definedName name="GENP5EC" localSheetId="5">#REF!</definedName>
    <definedName name="GENP5EC" localSheetId="6">#REF!</definedName>
    <definedName name="GENP5EC" localSheetId="7">#REF!</definedName>
    <definedName name="GENP5EC">#REF!</definedName>
    <definedName name="GenPL1Chg" localSheetId="1">#REF!</definedName>
    <definedName name="GenPL1Chg" localSheetId="2">#REF!</definedName>
    <definedName name="GenPL1Chg" localSheetId="5">#REF!</definedName>
    <definedName name="GenPL1Chg" localSheetId="6">#REF!</definedName>
    <definedName name="GenPL1Chg" localSheetId="7">#REF!</definedName>
    <definedName name="GenPL1Chg">#REF!</definedName>
    <definedName name="GenPL2Chg" localSheetId="1">#REF!</definedName>
    <definedName name="GenPL2Chg" localSheetId="2">#REF!</definedName>
    <definedName name="GenPL2Chg" localSheetId="5">#REF!</definedName>
    <definedName name="GenPL2Chg" localSheetId="6">#REF!</definedName>
    <definedName name="GenPL2Chg" localSheetId="7">#REF!</definedName>
    <definedName name="GenPL2Chg">#REF!</definedName>
    <definedName name="GenPL3Chg" localSheetId="1">#REF!</definedName>
    <definedName name="GenPL3Chg" localSheetId="2">#REF!</definedName>
    <definedName name="GenPL3Chg" localSheetId="5">#REF!</definedName>
    <definedName name="GenPL3Chg" localSheetId="6">#REF!</definedName>
    <definedName name="GenPL3Chg" localSheetId="7">#REF!</definedName>
    <definedName name="GenPL3Chg">#REF!</definedName>
    <definedName name="GenPL4Chg" localSheetId="1">#REF!</definedName>
    <definedName name="GenPL4Chg" localSheetId="2">#REF!</definedName>
    <definedName name="GenPL4Chg" localSheetId="5">#REF!</definedName>
    <definedName name="GenPL4Chg" localSheetId="6">#REF!</definedName>
    <definedName name="GenPL4Chg" localSheetId="7">#REF!</definedName>
    <definedName name="GenPL4Chg">#REF!</definedName>
    <definedName name="GenPL5Chg" localSheetId="1">#REF!</definedName>
    <definedName name="GenPL5Chg" localSheetId="2">#REF!</definedName>
    <definedName name="GenPL5Chg" localSheetId="5">#REF!</definedName>
    <definedName name="GenPL5Chg" localSheetId="6">#REF!</definedName>
    <definedName name="GenPL5Chg" localSheetId="7">#REF!</definedName>
    <definedName name="GenPL5Chg">#REF!</definedName>
    <definedName name="GENRCHG" localSheetId="1">#REF!</definedName>
    <definedName name="GENRCHG" localSheetId="2">#REF!</definedName>
    <definedName name="GENRCHG" localSheetId="5">#REF!</definedName>
    <definedName name="GENRCHG" localSheetId="6">#REF!</definedName>
    <definedName name="GENRCHG" localSheetId="7">#REF!</definedName>
    <definedName name="GENRCHG">#REF!</definedName>
    <definedName name="GenReactiveChg" localSheetId="1">#REF!</definedName>
    <definedName name="GenReactiveChg" localSheetId="2">#REF!</definedName>
    <definedName name="GenReactiveChg" localSheetId="5">#REF!</definedName>
    <definedName name="GenReactiveChg" localSheetId="6">#REF!</definedName>
    <definedName name="GenReactiveChg" localSheetId="7">#REF!</definedName>
    <definedName name="GenReactiveChg">#REF!</definedName>
    <definedName name="GENXOFKVA" localSheetId="1">#REF!</definedName>
    <definedName name="GENXOFKVA" localSheetId="2">#REF!</definedName>
    <definedName name="GENXOFKVA" localSheetId="5">#REF!</definedName>
    <definedName name="GENXOFKVA" localSheetId="6">#REF!</definedName>
    <definedName name="GENXOFKVA" localSheetId="7">#REF!</definedName>
    <definedName name="GENXOFKVA">#REF!</definedName>
    <definedName name="GENXOFKW" localSheetId="1">#REF!</definedName>
    <definedName name="GENXOFKW" localSheetId="2">#REF!</definedName>
    <definedName name="GENXOFKW" localSheetId="5">#REF!</definedName>
    <definedName name="GENXOFKW" localSheetId="6">#REF!</definedName>
    <definedName name="GENXOFKW" localSheetId="7">#REF!</definedName>
    <definedName name="GENXOFKW">#REF!</definedName>
    <definedName name="GenXOfpKvaChg" localSheetId="1">#REF!</definedName>
    <definedName name="GenXOfpKvaChg" localSheetId="2">#REF!</definedName>
    <definedName name="GenXOfpKvaChg" localSheetId="5">#REF!</definedName>
    <definedName name="GenXOfpKvaChg" localSheetId="6">#REF!</definedName>
    <definedName name="GenXOfpKvaChg" localSheetId="7">#REF!</definedName>
    <definedName name="GenXOfpKvaChg">#REF!</definedName>
    <definedName name="GenXOfpKwChg" localSheetId="1">#REF!</definedName>
    <definedName name="GenXOfpKwChg" localSheetId="2">#REF!</definedName>
    <definedName name="GenXOfpKwChg" localSheetId="5">#REF!</definedName>
    <definedName name="GenXOfpKwChg" localSheetId="6">#REF!</definedName>
    <definedName name="GenXOfpKwChg" localSheetId="7">#REF!</definedName>
    <definedName name="GenXOfpKwChg">#REF!</definedName>
    <definedName name="GIRPCCHG" localSheetId="1">#REF!</definedName>
    <definedName name="GIRPCCHG" localSheetId="2">#REF!</definedName>
    <definedName name="GIRPCCHG" localSheetId="5">#REF!</definedName>
    <definedName name="GIRPCCHG" localSheetId="6">#REF!</definedName>
    <definedName name="GIRPCCHG" localSheetId="7">#REF!</definedName>
    <definedName name="GIRPCCHG">#REF!</definedName>
    <definedName name="GIRPDCHG1" localSheetId="1">#REF!</definedName>
    <definedName name="GIRPDCHG1" localSheetId="2">#REF!</definedName>
    <definedName name="GIRPDCHG1" localSheetId="5">#REF!</definedName>
    <definedName name="GIRPDCHG1" localSheetId="6">#REF!</definedName>
    <definedName name="GIRPDCHG1" localSheetId="7">#REF!</definedName>
    <definedName name="GIRPDCHG1">#REF!</definedName>
    <definedName name="GIRPDCHG2" localSheetId="1">#REF!</definedName>
    <definedName name="GIRPDCHG2" localSheetId="2">#REF!</definedName>
    <definedName name="GIRPDCHG2" localSheetId="5">#REF!</definedName>
    <definedName name="GIRPDCHG2" localSheetId="6">#REF!</definedName>
    <definedName name="GIRPDCHG2" localSheetId="7">#REF!</definedName>
    <definedName name="GIRPDCHG2">#REF!</definedName>
    <definedName name="GIRPECHG1" localSheetId="1">#REF!</definedName>
    <definedName name="GIRPECHG1" localSheetId="2">#REF!</definedName>
    <definedName name="GIRPECHG1" localSheetId="5">#REF!</definedName>
    <definedName name="GIRPECHG1" localSheetId="6">#REF!</definedName>
    <definedName name="GIRPECHG1" localSheetId="7">#REF!</definedName>
    <definedName name="GIRPECHG1">#REF!</definedName>
    <definedName name="GIRPECHGB1" localSheetId="1">#REF!</definedName>
    <definedName name="GIRPECHGB1" localSheetId="2">#REF!</definedName>
    <definedName name="GIRPECHGB1" localSheetId="5">#REF!</definedName>
    <definedName name="GIRPECHGB1" localSheetId="6">#REF!</definedName>
    <definedName name="GIRPECHGB1" localSheetId="7">#REF!</definedName>
    <definedName name="GIRPECHGB1">#REF!</definedName>
    <definedName name="GIRPECHGB2" localSheetId="1">#REF!</definedName>
    <definedName name="GIRPECHGB2" localSheetId="2">#REF!</definedName>
    <definedName name="GIRPECHGB2" localSheetId="5">#REF!</definedName>
    <definedName name="GIRPECHGB2" localSheetId="6">#REF!</definedName>
    <definedName name="GIRPECHGB2" localSheetId="7">#REF!</definedName>
    <definedName name="GIRPECHGB2">#REF!</definedName>
    <definedName name="GIRPECHGB3" localSheetId="1">#REF!</definedName>
    <definedName name="GIRPECHGB3" localSheetId="2">#REF!</definedName>
    <definedName name="GIRPECHGB3" localSheetId="5">#REF!</definedName>
    <definedName name="GIRPECHGB3" localSheetId="6">#REF!</definedName>
    <definedName name="GIRPECHGB3" localSheetId="7">#REF!</definedName>
    <definedName name="GIRPECHGB3">#REF!</definedName>
    <definedName name="GIRPMECHG1" localSheetId="1">#REF!</definedName>
    <definedName name="GIRPMECHG1" localSheetId="2">#REF!</definedName>
    <definedName name="GIRPMECHG1" localSheetId="5">#REF!</definedName>
    <definedName name="GIRPMECHG1" localSheetId="6">#REF!</definedName>
    <definedName name="GIRPMECHG1" localSheetId="7">#REF!</definedName>
    <definedName name="GIRPMECHG1">#REF!</definedName>
    <definedName name="GIRPMINDC" localSheetId="1">#REF!</definedName>
    <definedName name="GIRPMINDC" localSheetId="2">#REF!</definedName>
    <definedName name="GIRPMINDC" localSheetId="5">#REF!</definedName>
    <definedName name="GIRPMINDC" localSheetId="6">#REF!</definedName>
    <definedName name="GIRPMINDC" localSheetId="7">#REF!</definedName>
    <definedName name="GIRPMINDC">#REF!</definedName>
    <definedName name="GIRPMINEC" localSheetId="1">#REF!</definedName>
    <definedName name="GIRPMINEC" localSheetId="2">#REF!</definedName>
    <definedName name="GIRPMINEC" localSheetId="5">#REF!</definedName>
    <definedName name="GIRPMINEC" localSheetId="6">#REF!</definedName>
    <definedName name="GIRPMINEC" localSheetId="7">#REF!</definedName>
    <definedName name="GIRPMINEC">#REF!</definedName>
    <definedName name="GIRPOFKVA" localSheetId="1">#REF!</definedName>
    <definedName name="GIRPOFKVA" localSheetId="2">#REF!</definedName>
    <definedName name="GIRPOFKVA" localSheetId="5">#REF!</definedName>
    <definedName name="GIRPOFKVA" localSheetId="6">#REF!</definedName>
    <definedName name="GIRPOFKVA" localSheetId="7">#REF!</definedName>
    <definedName name="GIRPOFKVA">#REF!</definedName>
    <definedName name="GIRPOFKW" localSheetId="1">#REF!</definedName>
    <definedName name="GIRPOFKW" localSheetId="2">#REF!</definedName>
    <definedName name="GIRPOFKW" localSheetId="5">#REF!</definedName>
    <definedName name="GIRPOFKW" localSheetId="6">#REF!</definedName>
    <definedName name="GIRPOFKW" localSheetId="7">#REF!</definedName>
    <definedName name="GIRPOFKW">#REF!</definedName>
    <definedName name="GIRPOFKWH" localSheetId="1">#REF!</definedName>
    <definedName name="GIRPOFKWH" localSheetId="2">#REF!</definedName>
    <definedName name="GIRPOFKWH" localSheetId="5">#REF!</definedName>
    <definedName name="GIRPOFKWH" localSheetId="6">#REF!</definedName>
    <definedName name="GIRPOFKWH" localSheetId="7">#REF!</definedName>
    <definedName name="GIRPOFKWH">#REF!</definedName>
    <definedName name="GIRPOPKWH" localSheetId="1">#REF!</definedName>
    <definedName name="GIRPOPKWH" localSheetId="2">#REF!</definedName>
    <definedName name="GIRPOPKWH" localSheetId="5">#REF!</definedName>
    <definedName name="GIRPOPKWH" localSheetId="6">#REF!</definedName>
    <definedName name="GIRPOPKWH" localSheetId="7">#REF!</definedName>
    <definedName name="GIRPOPKWH">#REF!</definedName>
    <definedName name="GIRPP1EC" localSheetId="1">#REF!</definedName>
    <definedName name="GIRPP1EC" localSheetId="2">#REF!</definedName>
    <definedName name="GIRPP1EC" localSheetId="5">#REF!</definedName>
    <definedName name="GIRPP1EC" localSheetId="6">#REF!</definedName>
    <definedName name="GIRPP1EC" localSheetId="7">#REF!</definedName>
    <definedName name="GIRPP1EC">#REF!</definedName>
    <definedName name="GIRPP2EC" localSheetId="1">#REF!</definedName>
    <definedName name="GIRPP2EC" localSheetId="2">#REF!</definedName>
    <definedName name="GIRPP2EC" localSheetId="5">#REF!</definedName>
    <definedName name="GIRPP2EC" localSheetId="6">#REF!</definedName>
    <definedName name="GIRPP2EC" localSheetId="7">#REF!</definedName>
    <definedName name="GIRPP2EC">#REF!</definedName>
    <definedName name="GIRPP3EC" localSheetId="1">#REF!</definedName>
    <definedName name="GIRPP3EC" localSheetId="2">#REF!</definedName>
    <definedName name="GIRPP3EC" localSheetId="5">#REF!</definedName>
    <definedName name="GIRPP3EC" localSheetId="6">#REF!</definedName>
    <definedName name="GIRPP3EC" localSheetId="7">#REF!</definedName>
    <definedName name="GIRPP3EC">#REF!</definedName>
    <definedName name="GIRPP4EC" localSheetId="1">#REF!</definedName>
    <definedName name="GIRPP4EC" localSheetId="2">#REF!</definedName>
    <definedName name="GIRPP4EC" localSheetId="5">#REF!</definedName>
    <definedName name="GIRPP4EC" localSheetId="6">#REF!</definedName>
    <definedName name="GIRPP4EC" localSheetId="7">#REF!</definedName>
    <definedName name="GIRPP4EC">#REF!</definedName>
    <definedName name="GIRPP5EC" localSheetId="1">#REF!</definedName>
    <definedName name="GIRPP5EC" localSheetId="2">#REF!</definedName>
    <definedName name="GIRPP5EC" localSheetId="5">#REF!</definedName>
    <definedName name="GIRPP5EC" localSheetId="6">#REF!</definedName>
    <definedName name="GIRPP5EC" localSheetId="7">#REF!</definedName>
    <definedName name="GIRPP5EC">#REF!</definedName>
    <definedName name="GIRPRCHG" localSheetId="1">#REF!</definedName>
    <definedName name="GIRPRCHG" localSheetId="2">#REF!</definedName>
    <definedName name="GIRPRCHG" localSheetId="5">#REF!</definedName>
    <definedName name="GIRPRCHG" localSheetId="6">#REF!</definedName>
    <definedName name="GIRPRCHG" localSheetId="7">#REF!</definedName>
    <definedName name="GIRPRCHG">#REF!</definedName>
    <definedName name="HEADA" localSheetId="3">'WS B - 282-283 ADIT'!$A$1:$D$14</definedName>
    <definedName name="HEADA" localSheetId="7">#REF!</definedName>
    <definedName name="HEADA">#REF!</definedName>
    <definedName name="HEADB" localSheetId="4">'WS B - 190 ADIT'!$A$1:$D$14</definedName>
    <definedName name="HEADB" localSheetId="7">#REF!</definedName>
    <definedName name="HEADB">#REF!</definedName>
    <definedName name="HEADC" localSheetId="7">#REF!</definedName>
    <definedName name="HEADC">#REF!</definedName>
    <definedName name="HEADD" localSheetId="7">#REF!</definedName>
    <definedName name="HEADD">#REF!</definedName>
    <definedName name="HIPREKW" localSheetId="1">#REF!</definedName>
    <definedName name="HIPREKW" localSheetId="2">#REF!</definedName>
    <definedName name="HIPREKW" localSheetId="5">#REF!</definedName>
    <definedName name="HIPREKW" localSheetId="6">#REF!</definedName>
    <definedName name="HIPREKW" localSheetId="7">#REF!</definedName>
    <definedName name="HIPREKW">#REF!</definedName>
    <definedName name="HRCRDKW" localSheetId="1">#REF!</definedName>
    <definedName name="HRCRDKW" localSheetId="2">#REF!</definedName>
    <definedName name="HRCRDKW" localSheetId="5">#REF!</definedName>
    <definedName name="HRCRDKW" localSheetId="6">#REF!</definedName>
    <definedName name="HRCRDKW" localSheetId="7">#REF!</definedName>
    <definedName name="HRCRDKW">#REF!</definedName>
    <definedName name="HRCRDKWDT" localSheetId="1">#REF!</definedName>
    <definedName name="HRCRDKWDT" localSheetId="2">#REF!</definedName>
    <definedName name="HRCRDKWDT" localSheetId="5">#REF!</definedName>
    <definedName name="HRCRDKWDT" localSheetId="6">#REF!</definedName>
    <definedName name="HRCRDKWDT" localSheetId="7">#REF!</definedName>
    <definedName name="HRCRDKWDT">#REF!</definedName>
    <definedName name="HRCRDKWTM" localSheetId="1">#REF!</definedName>
    <definedName name="HRCRDKWTM" localSheetId="2">#REF!</definedName>
    <definedName name="HRCRDKWTM" localSheetId="5">#REF!</definedName>
    <definedName name="HRCRDKWTM" localSheetId="6">#REF!</definedName>
    <definedName name="HRCRDKWTM" localSheetId="7">#REF!</definedName>
    <definedName name="HRCRDKWTM">#REF!</definedName>
    <definedName name="HROFPKDT" localSheetId="1">#REF!</definedName>
    <definedName name="HROFPKDT" localSheetId="2">#REF!</definedName>
    <definedName name="HROFPKDT" localSheetId="5">#REF!</definedName>
    <definedName name="HROFPKDT" localSheetId="6">#REF!</definedName>
    <definedName name="HROFPKDT" localSheetId="7">#REF!</definedName>
    <definedName name="HROFPKDT">#REF!</definedName>
    <definedName name="HROFPKKW" localSheetId="1">#REF!</definedName>
    <definedName name="HROFPKKW" localSheetId="2">#REF!</definedName>
    <definedName name="HROFPKKW" localSheetId="5">#REF!</definedName>
    <definedName name="HROFPKKW" localSheetId="6">#REF!</definedName>
    <definedName name="HROFPKKW" localSheetId="7">#REF!</definedName>
    <definedName name="HROFPKKW">#REF!</definedName>
    <definedName name="HROFPKTM" localSheetId="1">#REF!</definedName>
    <definedName name="HROFPKTM" localSheetId="2">#REF!</definedName>
    <definedName name="HROFPKTM" localSheetId="5">#REF!</definedName>
    <definedName name="HROFPKTM" localSheetId="6">#REF!</definedName>
    <definedName name="HROFPKTM" localSheetId="7">#REF!</definedName>
    <definedName name="HROFPKTM">#REF!</definedName>
    <definedName name="HRONPKDT" localSheetId="1">#REF!</definedName>
    <definedName name="HRONPKDT" localSheetId="2">#REF!</definedName>
    <definedName name="HRONPKDT" localSheetId="5">#REF!</definedName>
    <definedName name="HRONPKDT" localSheetId="6">#REF!</definedName>
    <definedName name="HRONPKDT" localSheetId="7">#REF!</definedName>
    <definedName name="HRONPKDT">#REF!</definedName>
    <definedName name="HRONPKKW" localSheetId="1">#REF!</definedName>
    <definedName name="HRONPKKW" localSheetId="2">#REF!</definedName>
    <definedName name="HRONPKKW" localSheetId="5">#REF!</definedName>
    <definedName name="HRONPKKW" localSheetId="6">#REF!</definedName>
    <definedName name="HRONPKKW" localSheetId="7">#REF!</definedName>
    <definedName name="HRONPKKW">#REF!</definedName>
    <definedName name="HRONPKTM" localSheetId="1">#REF!</definedName>
    <definedName name="HRONPKTM" localSheetId="2">#REF!</definedName>
    <definedName name="HRONPKTM" localSheetId="5">#REF!</definedName>
    <definedName name="HRONPKTM" localSheetId="6">#REF!</definedName>
    <definedName name="HRONPKTM" localSheetId="7">#REF!</definedName>
    <definedName name="HRONPKTM">#REF!</definedName>
    <definedName name="IM_Allocators" localSheetId="1">[2]TCOS!#REF!</definedName>
    <definedName name="IM_Allocators" localSheetId="2">[3]TCOS!#REF!</definedName>
    <definedName name="IM_Allocators" localSheetId="5">[3]TCOS!#REF!</definedName>
    <definedName name="IM_Allocators" localSheetId="6">[4]TCOS!#REF!</definedName>
    <definedName name="IM_Allocators" localSheetId="7">[3]TCOS!#REF!</definedName>
    <definedName name="IM_Allocators">[5]TCOS!#REF!</definedName>
    <definedName name="IMCO" localSheetId="1">#REF!</definedName>
    <definedName name="IMCO" localSheetId="2">#REF!</definedName>
    <definedName name="IMCO" localSheetId="5">#REF!</definedName>
    <definedName name="IMCO" localSheetId="6">#REF!</definedName>
    <definedName name="IMCO" localSheetId="7">#REF!</definedName>
    <definedName name="IMCO">#REF!</definedName>
    <definedName name="InterruptCapacity" localSheetId="1">#REF!</definedName>
    <definedName name="InterruptCapacity" localSheetId="2">#REF!</definedName>
    <definedName name="InterruptCapacity" localSheetId="5">#REF!</definedName>
    <definedName name="InterruptCapacity" localSheetId="6">#REF!</definedName>
    <definedName name="InterruptCapacity" localSheetId="7">#REF!</definedName>
    <definedName name="InterruptCapacity">#REF!</definedName>
    <definedName name="InterruptOfpCapacity" localSheetId="1">#REF!</definedName>
    <definedName name="InterruptOfpCapacity" localSheetId="2">#REF!</definedName>
    <definedName name="InterruptOfpCapacity" localSheetId="5">#REF!</definedName>
    <definedName name="InterruptOfpCapacity" localSheetId="6">#REF!</definedName>
    <definedName name="InterruptOfpCapacity" localSheetId="7">#REF!</definedName>
    <definedName name="InterruptOfpCapacity">#REF!</definedName>
    <definedName name="InterruptType" localSheetId="1">#REF!</definedName>
    <definedName name="InterruptType" localSheetId="2">#REF!</definedName>
    <definedName name="InterruptType" localSheetId="5">#REF!</definedName>
    <definedName name="InterruptType" localSheetId="6">#REF!</definedName>
    <definedName name="InterruptType" localSheetId="7">#REF!</definedName>
    <definedName name="InterruptType">#REF!</definedName>
    <definedName name="INTRPBLCAP" localSheetId="1">#REF!</definedName>
    <definedName name="INTRPBLCAP" localSheetId="2">#REF!</definedName>
    <definedName name="INTRPBLCAP" localSheetId="5">#REF!</definedName>
    <definedName name="INTRPBLCAP" localSheetId="6">#REF!</definedName>
    <definedName name="INTRPBLCAP" localSheetId="7">#REF!</definedName>
    <definedName name="INTRPBLCAP">#REF!</definedName>
    <definedName name="Invdetails" localSheetId="1">#REF!</definedName>
    <definedName name="Invdetails" localSheetId="2">#REF!</definedName>
    <definedName name="Invdetails" localSheetId="5">#REF!</definedName>
    <definedName name="Invdetails" localSheetId="6">#REF!</definedName>
    <definedName name="Invdetails" localSheetId="7">#REF!</definedName>
    <definedName name="Invdetails">#REF!</definedName>
    <definedName name="KWCHG" localSheetId="1">#REF!</definedName>
    <definedName name="KWCHG" localSheetId="2">#REF!</definedName>
    <definedName name="KWCHG" localSheetId="5">#REF!</definedName>
    <definedName name="KWCHG" localSheetId="6">#REF!</definedName>
    <definedName name="KWCHG" localSheetId="7">#REF!</definedName>
    <definedName name="KWCHG">#REF!</definedName>
    <definedName name="KWH1NOCMM" localSheetId="1">#REF!</definedName>
    <definedName name="KWH1NOCMM" localSheetId="2">#REF!</definedName>
    <definedName name="KWH1NOCMM" localSheetId="5">#REF!</definedName>
    <definedName name="KWH1NOCMM" localSheetId="6">#REF!</definedName>
    <definedName name="KWH1NOCMM" localSheetId="7">#REF!</definedName>
    <definedName name="KWH1NOCMM">#REF!</definedName>
    <definedName name="KWH3NOCMM" localSheetId="1">#REF!</definedName>
    <definedName name="KWH3NOCMM" localSheetId="2">#REF!</definedName>
    <definedName name="KWH3NOCMM" localSheetId="5">#REF!</definedName>
    <definedName name="KWH3NOCMM" localSheetId="6">#REF!</definedName>
    <definedName name="KWH3NOCMM" localSheetId="7">#REF!</definedName>
    <definedName name="KWH3NOCMM">#REF!</definedName>
    <definedName name="KWHCHG" localSheetId="1">#REF!</definedName>
    <definedName name="KWHCHG" localSheetId="2">#REF!</definedName>
    <definedName name="KWHCHG" localSheetId="5">#REF!</definedName>
    <definedName name="KWHCHG" localSheetId="6">#REF!</definedName>
    <definedName name="KWHCHG" localSheetId="7">#REF!</definedName>
    <definedName name="KWHCHG">#REF!</definedName>
    <definedName name="LASTDAY" localSheetId="1">#REF!</definedName>
    <definedName name="LASTDAY" localSheetId="2">#REF!</definedName>
    <definedName name="LASTDAY" localSheetId="5">#REF!</definedName>
    <definedName name="LASTDAY" localSheetId="6">#REF!</definedName>
    <definedName name="LASTDAY" localSheetId="7">#REF!</definedName>
    <definedName name="LASTDAY">#REF!</definedName>
    <definedName name="LASTFUEL" localSheetId="1">#REF!</definedName>
    <definedName name="LASTFUEL" localSheetId="2">#REF!</definedName>
    <definedName name="LASTFUEL" localSheetId="5">#REF!</definedName>
    <definedName name="LASTFUEL" localSheetId="6">#REF!</definedName>
    <definedName name="LASTFUEL" localSheetId="7">#REF!</definedName>
    <definedName name="LASTFUEL">#REF!</definedName>
    <definedName name="LASTMSRR" localSheetId="1">#REF!</definedName>
    <definedName name="LASTMSRR" localSheetId="2">#REF!</definedName>
    <definedName name="LASTMSRR" localSheetId="5">#REF!</definedName>
    <definedName name="LASTMSRR" localSheetId="6">#REF!</definedName>
    <definedName name="LASTMSRR" localSheetId="7">#REF!</definedName>
    <definedName name="LASTMSRR">#REF!</definedName>
    <definedName name="LASTPFCC" localSheetId="1">#REF!</definedName>
    <definedName name="LASTPFCC" localSheetId="2">#REF!</definedName>
    <definedName name="LASTPFCC" localSheetId="5">#REF!</definedName>
    <definedName name="LASTPFCC" localSheetId="6">#REF!</definedName>
    <definedName name="LASTPFCC" localSheetId="7">#REF!</definedName>
    <definedName name="LASTPFCC">#REF!</definedName>
    <definedName name="LDFCTR" localSheetId="1">#REF!</definedName>
    <definedName name="LDFCTR" localSheetId="2">#REF!</definedName>
    <definedName name="LDFCTR" localSheetId="5">#REF!</definedName>
    <definedName name="LDFCTR" localSheetId="6">#REF!</definedName>
    <definedName name="LDFCTR" localSheetId="7">#REF!</definedName>
    <definedName name="LDFCTR">#REF!</definedName>
    <definedName name="LRCREDIT" localSheetId="1">#REF!</definedName>
    <definedName name="LRCREDIT" localSheetId="2">#REF!</definedName>
    <definedName name="LRCREDIT" localSheetId="5">#REF!</definedName>
    <definedName name="LRCREDIT" localSheetId="6">#REF!</definedName>
    <definedName name="LRCREDIT" localSheetId="7">#REF!</definedName>
    <definedName name="LRCREDIT">#REF!</definedName>
    <definedName name="M_A" localSheetId="1">'[2]WS I RESERVED'!#REF!</definedName>
    <definedName name="M_A" localSheetId="2">'[3]WS I RESERVED'!#REF!</definedName>
    <definedName name="M_A" localSheetId="5">'[3]WS I RESERVED'!#REF!</definedName>
    <definedName name="M_A" localSheetId="6">'[4]WS I RESERVED'!#REF!</definedName>
    <definedName name="M_A" localSheetId="7">'[3]WS I RESERVED'!#REF!</definedName>
    <definedName name="M_A">'[5]WS I RESERVED'!#REF!</definedName>
    <definedName name="MACC1" localSheetId="1">#REF!</definedName>
    <definedName name="MACC1" localSheetId="2">#REF!</definedName>
    <definedName name="MACC1" localSheetId="5">#REF!</definedName>
    <definedName name="MACC1" localSheetId="6">#REF!</definedName>
    <definedName name="MACC1" localSheetId="7">#REF!</definedName>
    <definedName name="MACC1">#REF!</definedName>
    <definedName name="MACC2" localSheetId="1">#REF!</definedName>
    <definedName name="MACC2" localSheetId="2">#REF!</definedName>
    <definedName name="MACC2" localSheetId="5">#REF!</definedName>
    <definedName name="MACC2" localSheetId="6">#REF!</definedName>
    <definedName name="MACC2" localSheetId="7">#REF!</definedName>
    <definedName name="MACC2">#REF!</definedName>
    <definedName name="MAINTHRSCRMO" localSheetId="1">#REF!</definedName>
    <definedName name="MAINTHRSCRMO" localSheetId="2">#REF!</definedName>
    <definedName name="MAINTHRSCRMO" localSheetId="5">#REF!</definedName>
    <definedName name="MAINTHRSCRMO" localSheetId="6">#REF!</definedName>
    <definedName name="MAINTHRSCRMO" localSheetId="7">#REF!</definedName>
    <definedName name="MAINTHRSCRMO">#REF!</definedName>
    <definedName name="MAINTKWH" localSheetId="1">#REF!</definedName>
    <definedName name="MAINTKWH" localSheetId="2">#REF!</definedName>
    <definedName name="MAINTKWH" localSheetId="5">#REF!</definedName>
    <definedName name="MAINTKWH" localSheetId="6">#REF!</definedName>
    <definedName name="MAINTKWH" localSheetId="7">#REF!</definedName>
    <definedName name="MAINTKWH">#REF!</definedName>
    <definedName name="MinBillDem" localSheetId="1">#REF!</definedName>
    <definedName name="MinBillDem" localSheetId="2">#REF!</definedName>
    <definedName name="MinBillDem" localSheetId="5">#REF!</definedName>
    <definedName name="MinBillDem" localSheetId="6">#REF!</definedName>
    <definedName name="MinBillDem" localSheetId="7">#REF!</definedName>
    <definedName name="MinBillDem">#REF!</definedName>
    <definedName name="MinBillDem2" localSheetId="1">#REF!</definedName>
    <definedName name="MinBillDem2" localSheetId="2">#REF!</definedName>
    <definedName name="MinBillDem2" localSheetId="5">#REF!</definedName>
    <definedName name="MinBillDem2" localSheetId="6">#REF!</definedName>
    <definedName name="MinBillDem2" localSheetId="7">#REF!</definedName>
    <definedName name="MinBillDem2">#REF!</definedName>
    <definedName name="MinBillDmd" localSheetId="1">#REF!</definedName>
    <definedName name="MinBillDmd" localSheetId="2">#REF!</definedName>
    <definedName name="MinBillDmd" localSheetId="5">#REF!</definedName>
    <definedName name="MinBillDmd" localSheetId="6">#REF!</definedName>
    <definedName name="MinBillDmd" localSheetId="7">#REF!</definedName>
    <definedName name="MinBillDmd">#REF!</definedName>
    <definedName name="MSRRBLD" localSheetId="1">#REF!</definedName>
    <definedName name="MSRRBLD" localSheetId="2">#REF!</definedName>
    <definedName name="MSRRBLD" localSheetId="5">#REF!</definedName>
    <definedName name="MSRRBLD" localSheetId="6">#REF!</definedName>
    <definedName name="MSRRBLD" localSheetId="7">#REF!</definedName>
    <definedName name="MSRRBLD">#REF!</definedName>
    <definedName name="MSRRCHG" localSheetId="1">#REF!</definedName>
    <definedName name="MSRRCHG" localSheetId="2">#REF!</definedName>
    <definedName name="MSRRCHG" localSheetId="5">#REF!</definedName>
    <definedName name="MSRRCHG" localSheetId="6">#REF!</definedName>
    <definedName name="MSRRCHG" localSheetId="7">#REF!</definedName>
    <definedName name="MSRRCHG">#REF!</definedName>
    <definedName name="MTRMLTPLR1" localSheetId="1">#REF!</definedName>
    <definedName name="MTRMLTPLR1" localSheetId="2">#REF!</definedName>
    <definedName name="MTRMLTPLR1" localSheetId="5">#REF!</definedName>
    <definedName name="MTRMLTPLR1" localSheetId="6">#REF!</definedName>
    <definedName name="MTRMLTPLR1" localSheetId="7">#REF!</definedName>
    <definedName name="MTRMLTPLR1">#REF!</definedName>
    <definedName name="MTRMLTPLR2" localSheetId="1">#REF!</definedName>
    <definedName name="MTRMLTPLR2" localSheetId="2">#REF!</definedName>
    <definedName name="MTRMLTPLR2" localSheetId="5">#REF!</definedName>
    <definedName name="MTRMLTPLR2" localSheetId="6">#REF!</definedName>
    <definedName name="MTRMLTPLR2" localSheetId="7">#REF!</definedName>
    <definedName name="MTRMLTPLR2">#REF!</definedName>
    <definedName name="NETMRGCHG" localSheetId="1">#REF!</definedName>
    <definedName name="NETMRGCHG" localSheetId="2">#REF!</definedName>
    <definedName name="NETMRGCHG" localSheetId="5">#REF!</definedName>
    <definedName name="NETMRGCHG" localSheetId="6">#REF!</definedName>
    <definedName name="NETMRGCHG" localSheetId="7">#REF!</definedName>
    <definedName name="NETMRGCHG">#REF!</definedName>
    <definedName name="NODAYSINPRD" localSheetId="1">#REF!</definedName>
    <definedName name="NODAYSINPRD" localSheetId="2">#REF!</definedName>
    <definedName name="NODAYSINPRD" localSheetId="5">#REF!</definedName>
    <definedName name="NODAYSINPRD" localSheetId="6">#REF!</definedName>
    <definedName name="NODAYSINPRD" localSheetId="7">#REF!</definedName>
    <definedName name="NODAYSINPRD">#REF!</definedName>
    <definedName name="NODELPOINTS" localSheetId="1">#REF!</definedName>
    <definedName name="NODELPOINTS" localSheetId="2">#REF!</definedName>
    <definedName name="NODELPOINTS" localSheetId="5">#REF!</definedName>
    <definedName name="NODELPOINTS" localSheetId="6">#REF!</definedName>
    <definedName name="NODELPOINTS" localSheetId="7">#REF!</definedName>
    <definedName name="NODELPOINTS">#REF!</definedName>
    <definedName name="np">[6]TCOS!$J$105</definedName>
    <definedName name="NP_h" localSheetId="1">[2]TCOS!$J$102</definedName>
    <definedName name="NP_h" localSheetId="2">[3]TCOS!$J$82</definedName>
    <definedName name="NP_h" localSheetId="5">[3]TCOS!$J$82</definedName>
    <definedName name="NP_h" localSheetId="6">[4]TCOS!$J$102</definedName>
    <definedName name="NP_h" localSheetId="7">[3]TCOS!$J$82</definedName>
    <definedName name="NP_h">[5]TCOS!$J$102</definedName>
    <definedName name="NP_h1" localSheetId="1">#REF!</definedName>
    <definedName name="NP_h1" localSheetId="2">#REF!</definedName>
    <definedName name="NP_h1" localSheetId="5">#REF!</definedName>
    <definedName name="NP_h1" localSheetId="6">#REF!</definedName>
    <definedName name="NP_h1" localSheetId="7">#REF!</definedName>
    <definedName name="NP_h1">#REF!</definedName>
    <definedName name="NvsASD">"V2006-12-31"</definedName>
    <definedName name="NvsAutoDrillOk">"VN"</definedName>
    <definedName name="NvsElapsedTime" localSheetId="2">0.000231481484661344</definedName>
    <definedName name="NvsElapsedTime" localSheetId="5">0.000231481484661344</definedName>
    <definedName name="NvsElapsedTime" localSheetId="6">0.000231481484661344</definedName>
    <definedName name="NvsElapsedTime" localSheetId="7">0.000231481484661344</definedName>
    <definedName name="NvsElapsedTime">0.000231481484661344</definedName>
    <definedName name="NvsEndTime" localSheetId="2">39091.5909490741</definedName>
    <definedName name="NvsEndTime" localSheetId="5">39091.5909490741</definedName>
    <definedName name="NvsEndTime" localSheetId="6">39091.5909490741</definedName>
    <definedName name="NvsEndTime" localSheetId="7">39091.5909490741</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1">#REF!</definedName>
    <definedName name="OFPCBLKW" localSheetId="2">#REF!</definedName>
    <definedName name="OFPCBLKW" localSheetId="5">#REF!</definedName>
    <definedName name="OFPCBLKW" localSheetId="6">#REF!</definedName>
    <definedName name="OFPCBLKW" localSheetId="7">#REF!</definedName>
    <definedName name="OFPCBLKW">#REF!</definedName>
    <definedName name="OFPKBILLKWH" localSheetId="1">#REF!</definedName>
    <definedName name="OFPKBILLKWH" localSheetId="2">#REF!</definedName>
    <definedName name="OFPKBILLKWH" localSheetId="5">#REF!</definedName>
    <definedName name="OFPKBILLKWH" localSheetId="6">#REF!</definedName>
    <definedName name="OFPKBILLKWH" localSheetId="7">#REF!</definedName>
    <definedName name="OFPKBILLKWH">#REF!</definedName>
    <definedName name="OFPKCGNKWH" localSheetId="1">#REF!</definedName>
    <definedName name="OFPKCGNKWH" localSheetId="2">#REF!</definedName>
    <definedName name="OFPKCGNKWH" localSheetId="5">#REF!</definedName>
    <definedName name="OFPKCGNKWH" localSheetId="6">#REF!</definedName>
    <definedName name="OFPKCGNKWH" localSheetId="7">#REF!</definedName>
    <definedName name="OFPKCGNKWH">#REF!</definedName>
    <definedName name="OFPKCNTRCTCPCT" localSheetId="1">#REF!</definedName>
    <definedName name="OFPKCNTRCTCPCT" localSheetId="2">#REF!</definedName>
    <definedName name="OFPKCNTRCTCPCT" localSheetId="5">#REF!</definedName>
    <definedName name="OFPKCNTRCTCPCT" localSheetId="6">#REF!</definedName>
    <definedName name="OFPKCNTRCTCPCT" localSheetId="7">#REF!</definedName>
    <definedName name="OFPKCNTRCTCPCT">#REF!</definedName>
    <definedName name="OFPKDMPKWH" localSheetId="1">#REF!</definedName>
    <definedName name="OFPKDMPKWH" localSheetId="2">#REF!</definedName>
    <definedName name="OFPKDMPKWH" localSheetId="5">#REF!</definedName>
    <definedName name="OFPKDMPKWH" localSheetId="6">#REF!</definedName>
    <definedName name="OFPKDMPKWH" localSheetId="7">#REF!</definedName>
    <definedName name="OFPKDMPKWH">#REF!</definedName>
    <definedName name="OFPKDSCRKWH" localSheetId="1">#REF!</definedName>
    <definedName name="OFPKDSCRKWH" localSheetId="2">#REF!</definedName>
    <definedName name="OFPKDSCRKWH" localSheetId="5">#REF!</definedName>
    <definedName name="OFPKDSCRKWH" localSheetId="6">#REF!</definedName>
    <definedName name="OFPKDSCRKWH" localSheetId="7">#REF!</definedName>
    <definedName name="OFPKDSCRKWH">#REF!</definedName>
    <definedName name="OFPKDT" localSheetId="1">#REF!</definedName>
    <definedName name="OFPKDT" localSheetId="2">#REF!</definedName>
    <definedName name="OFPKDT" localSheetId="5">#REF!</definedName>
    <definedName name="OFPKDT" localSheetId="6">#REF!</definedName>
    <definedName name="OFPKDT" localSheetId="7">#REF!</definedName>
    <definedName name="OFPKDT">#REF!</definedName>
    <definedName name="OFPKEXCSKW" localSheetId="1">#REF!</definedName>
    <definedName name="OFPKEXCSKW" localSheetId="2">#REF!</definedName>
    <definedName name="OFPKEXCSKW" localSheetId="5">#REF!</definedName>
    <definedName name="OFPKEXCSKW" localSheetId="6">#REF!</definedName>
    <definedName name="OFPKEXCSKW" localSheetId="7">#REF!</definedName>
    <definedName name="OFPKEXCSKW">#REF!</definedName>
    <definedName name="OFPKINCRKWH" localSheetId="1">#REF!</definedName>
    <definedName name="OFPKINCRKWH" localSheetId="2">#REF!</definedName>
    <definedName name="OFPKINCRKWH" localSheetId="5">#REF!</definedName>
    <definedName name="OFPKINCRKWH" localSheetId="6">#REF!</definedName>
    <definedName name="OFPKINCRKWH" localSheetId="7">#REF!</definedName>
    <definedName name="OFPKINCRKWH">#REF!</definedName>
    <definedName name="OFPKKVADT" localSheetId="1">#REF!</definedName>
    <definedName name="OFPKKVADT" localSheetId="2">#REF!</definedName>
    <definedName name="OFPKKVADT" localSheetId="5">#REF!</definedName>
    <definedName name="OFPKKVADT" localSheetId="6">#REF!</definedName>
    <definedName name="OFPKKVADT" localSheetId="7">#REF!</definedName>
    <definedName name="OFPKKVADT">#REF!</definedName>
    <definedName name="OFPKKVATM" localSheetId="1">#REF!</definedName>
    <definedName name="OFPKKVATM" localSheetId="2">#REF!</definedName>
    <definedName name="OFPKKVATM" localSheetId="5">#REF!</definedName>
    <definedName name="OFPKKVATM" localSheetId="6">#REF!</definedName>
    <definedName name="OFPKKVATM" localSheetId="7">#REF!</definedName>
    <definedName name="OFPKKVATM">#REF!</definedName>
    <definedName name="OFPKKVW" localSheetId="1">#REF!</definedName>
    <definedName name="OFPKKVW" localSheetId="2">#REF!</definedName>
    <definedName name="OFPKKVW" localSheetId="5">#REF!</definedName>
    <definedName name="OFPKKVW" localSheetId="6">#REF!</definedName>
    <definedName name="OFPKKVW" localSheetId="7">#REF!</definedName>
    <definedName name="OFPKKVW">#REF!</definedName>
    <definedName name="OFPKKW" localSheetId="1">#REF!</definedName>
    <definedName name="OFPKKW" localSheetId="2">#REF!</definedName>
    <definedName name="OFPKKW" localSheetId="5">#REF!</definedName>
    <definedName name="OFPKKW" localSheetId="6">#REF!</definedName>
    <definedName name="OFPKKW" localSheetId="7">#REF!</definedName>
    <definedName name="OFPKKW">#REF!</definedName>
    <definedName name="OFPKKWH1NOCMM" localSheetId="1">#REF!</definedName>
    <definedName name="OFPKKWH1NOCMM" localSheetId="2">#REF!</definedName>
    <definedName name="OFPKKWH1NOCMM" localSheetId="5">#REF!</definedName>
    <definedName name="OFPKKWH1NOCMM" localSheetId="6">#REF!</definedName>
    <definedName name="OFPKKWH1NOCMM" localSheetId="7">#REF!</definedName>
    <definedName name="OFPKKWH1NOCMM">#REF!</definedName>
    <definedName name="OFPKKWH3NOCMM" localSheetId="1">#REF!</definedName>
    <definedName name="OFPKKWH3NOCMM" localSheetId="2">#REF!</definedName>
    <definedName name="OFPKKWH3NOCMM" localSheetId="5">#REF!</definedName>
    <definedName name="OFPKKWH3NOCMM" localSheetId="6">#REF!</definedName>
    <definedName name="OFPKKWH3NOCMM" localSheetId="7">#REF!</definedName>
    <definedName name="OFPKKWH3NOCMM">#REF!</definedName>
    <definedName name="OFPKRCRDKWH" localSheetId="1">#REF!</definedName>
    <definedName name="OFPKRCRDKWH" localSheetId="2">#REF!</definedName>
    <definedName name="OFPKRCRDKWH" localSheetId="5">#REF!</definedName>
    <definedName name="OFPKRCRDKWH" localSheetId="6">#REF!</definedName>
    <definedName name="OFPKRCRDKWH" localSheetId="7">#REF!</definedName>
    <definedName name="OFPKRCRDKWH">#REF!</definedName>
    <definedName name="OFPKTM" localSheetId="1">#REF!</definedName>
    <definedName name="OFPKTM" localSheetId="2">#REF!</definedName>
    <definedName name="OFPKTM" localSheetId="5">#REF!</definedName>
    <definedName name="OFPKTM" localSheetId="6">#REF!</definedName>
    <definedName name="OFPKTM" localSheetId="7">#REF!</definedName>
    <definedName name="OFPKTM">#REF!</definedName>
    <definedName name="OFPXCSKW" localSheetId="1">#REF!</definedName>
    <definedName name="OFPXCSKW" localSheetId="2">#REF!</definedName>
    <definedName name="OFPXCSKW" localSheetId="5">#REF!</definedName>
    <definedName name="OFPXCSKW" localSheetId="6">#REF!</definedName>
    <definedName name="OFPXCSKW" localSheetId="7">#REF!</definedName>
    <definedName name="OFPXCSKW">#REF!</definedName>
    <definedName name="OFPXCSKWDT" localSheetId="1">#REF!</definedName>
    <definedName name="OFPXCSKWDT" localSheetId="2">#REF!</definedName>
    <definedName name="OFPXCSKWDT" localSheetId="5">#REF!</definedName>
    <definedName name="OFPXCSKWDT" localSheetId="6">#REF!</definedName>
    <definedName name="OFPXCSKWDT" localSheetId="7">#REF!</definedName>
    <definedName name="OFPXCSKWDT">#REF!</definedName>
    <definedName name="OFPXCSKWH" localSheetId="1">#REF!</definedName>
    <definedName name="OFPXCSKWH" localSheetId="2">#REF!</definedName>
    <definedName name="OFPXCSKWH" localSheetId="5">#REF!</definedName>
    <definedName name="OFPXCSKWH" localSheetId="6">#REF!</definedName>
    <definedName name="OFPXCSKWH" localSheetId="7">#REF!</definedName>
    <definedName name="OFPXCSKWH">#REF!</definedName>
    <definedName name="OFPXCSKWTM" localSheetId="1">#REF!</definedName>
    <definedName name="OFPXCSKWTM" localSheetId="2">#REF!</definedName>
    <definedName name="OFPXCSKWTM" localSheetId="5">#REF!</definedName>
    <definedName name="OFPXCSKWTM" localSheetId="6">#REF!</definedName>
    <definedName name="OFPXCSKWTM" localSheetId="7">#REF!</definedName>
    <definedName name="OFPXCSKWTM">#REF!</definedName>
    <definedName name="ONPKBILLKWH" localSheetId="1">#REF!</definedName>
    <definedName name="ONPKBILLKWH" localSheetId="2">#REF!</definedName>
    <definedName name="ONPKBILLKWH" localSheetId="5">#REF!</definedName>
    <definedName name="ONPKBILLKWH" localSheetId="6">#REF!</definedName>
    <definedName name="ONPKBILLKWH" localSheetId="7">#REF!</definedName>
    <definedName name="ONPKBILLKWH">#REF!</definedName>
    <definedName name="ONPKCAPB" localSheetId="1">#REF!</definedName>
    <definedName name="ONPKCAPB" localSheetId="2">#REF!</definedName>
    <definedName name="ONPKCAPB" localSheetId="5">#REF!</definedName>
    <definedName name="ONPKCAPB" localSheetId="6">#REF!</definedName>
    <definedName name="ONPKCAPB" localSheetId="7">#REF!</definedName>
    <definedName name="ONPKCAPB">#REF!</definedName>
    <definedName name="ONPKCGNKWH" localSheetId="1">#REF!</definedName>
    <definedName name="ONPKCGNKWH" localSheetId="2">#REF!</definedName>
    <definedName name="ONPKCGNKWH" localSheetId="5">#REF!</definedName>
    <definedName name="ONPKCGNKWH" localSheetId="6">#REF!</definedName>
    <definedName name="ONPKCGNKWH" localSheetId="7">#REF!</definedName>
    <definedName name="ONPKCGNKWH">#REF!</definedName>
    <definedName name="ONPKCNTRCTCPCT" localSheetId="1">#REF!</definedName>
    <definedName name="ONPKCNTRCTCPCT" localSheetId="2">#REF!</definedName>
    <definedName name="ONPKCNTRCTCPCT" localSheetId="5">#REF!</definedName>
    <definedName name="ONPKCNTRCTCPCT" localSheetId="6">#REF!</definedName>
    <definedName name="ONPKCNTRCTCPCT" localSheetId="7">#REF!</definedName>
    <definedName name="ONPKCNTRCTCPCT">#REF!</definedName>
    <definedName name="ONPKDMPKWH" localSheetId="1">#REF!</definedName>
    <definedName name="ONPKDMPKWH" localSheetId="2">#REF!</definedName>
    <definedName name="ONPKDMPKWH" localSheetId="5">#REF!</definedName>
    <definedName name="ONPKDMPKWH" localSheetId="6">#REF!</definedName>
    <definedName name="ONPKDMPKWH" localSheetId="7">#REF!</definedName>
    <definedName name="ONPKDMPKWH">#REF!</definedName>
    <definedName name="ONPKDSCRKWH" localSheetId="1">#REF!</definedName>
    <definedName name="ONPKDSCRKWH" localSheetId="2">#REF!</definedName>
    <definedName name="ONPKDSCRKWH" localSheetId="5">#REF!</definedName>
    <definedName name="ONPKDSCRKWH" localSheetId="6">#REF!</definedName>
    <definedName name="ONPKDSCRKWH" localSheetId="7">#REF!</definedName>
    <definedName name="ONPKDSCRKWH">#REF!</definedName>
    <definedName name="ONPKDT" localSheetId="1">#REF!</definedName>
    <definedName name="ONPKDT" localSheetId="2">#REF!</definedName>
    <definedName name="ONPKDT" localSheetId="5">#REF!</definedName>
    <definedName name="ONPKDT" localSheetId="6">#REF!</definedName>
    <definedName name="ONPKDT" localSheetId="7">#REF!</definedName>
    <definedName name="ONPKDT">#REF!</definedName>
    <definedName name="ONPKINCRKWH" localSheetId="1">#REF!</definedName>
    <definedName name="ONPKINCRKWH" localSheetId="2">#REF!</definedName>
    <definedName name="ONPKINCRKWH" localSheetId="5">#REF!</definedName>
    <definedName name="ONPKINCRKWH" localSheetId="6">#REF!</definedName>
    <definedName name="ONPKINCRKWH" localSheetId="7">#REF!</definedName>
    <definedName name="ONPKINCRKWH">#REF!</definedName>
    <definedName name="ONPKKVA" localSheetId="1">#REF!</definedName>
    <definedName name="ONPKKVA" localSheetId="2">#REF!</definedName>
    <definedName name="ONPKKVA" localSheetId="5">#REF!</definedName>
    <definedName name="ONPKKVA" localSheetId="6">#REF!</definedName>
    <definedName name="ONPKKVA" localSheetId="7">#REF!</definedName>
    <definedName name="ONPKKVA">#REF!</definedName>
    <definedName name="ONPKKVADT" localSheetId="1">#REF!</definedName>
    <definedName name="ONPKKVADT" localSheetId="2">#REF!</definedName>
    <definedName name="ONPKKVADT" localSheetId="5">#REF!</definedName>
    <definedName name="ONPKKVADT" localSheetId="6">#REF!</definedName>
    <definedName name="ONPKKVADT" localSheetId="7">#REF!</definedName>
    <definedName name="ONPKKVADT">#REF!</definedName>
    <definedName name="ONPKKVATM" localSheetId="1">#REF!</definedName>
    <definedName name="ONPKKVATM" localSheetId="2">#REF!</definedName>
    <definedName name="ONPKKVATM" localSheetId="5">#REF!</definedName>
    <definedName name="ONPKKVATM" localSheetId="6">#REF!</definedName>
    <definedName name="ONPKKVATM" localSheetId="7">#REF!</definedName>
    <definedName name="ONPKKVATM">#REF!</definedName>
    <definedName name="ONPKKW" localSheetId="1">#REF!</definedName>
    <definedName name="ONPKKW" localSheetId="2">#REF!</definedName>
    <definedName name="ONPKKW" localSheetId="5">#REF!</definedName>
    <definedName name="ONPKKW" localSheetId="6">#REF!</definedName>
    <definedName name="ONPKKW" localSheetId="7">#REF!</definedName>
    <definedName name="ONPKKW">#REF!</definedName>
    <definedName name="ONPKKWH1NOCMM" localSheetId="1">#REF!</definedName>
    <definedName name="ONPKKWH1NOCMM" localSheetId="2">#REF!</definedName>
    <definedName name="ONPKKWH1NOCMM" localSheetId="5">#REF!</definedName>
    <definedName name="ONPKKWH1NOCMM" localSheetId="6">#REF!</definedName>
    <definedName name="ONPKKWH1NOCMM" localSheetId="7">#REF!</definedName>
    <definedName name="ONPKKWH1NOCMM">#REF!</definedName>
    <definedName name="ONPKKWH3NOCMM" localSheetId="1">#REF!</definedName>
    <definedName name="ONPKKWH3NOCMM" localSheetId="2">#REF!</definedName>
    <definedName name="ONPKKWH3NOCMM" localSheetId="5">#REF!</definedName>
    <definedName name="ONPKKWH3NOCMM" localSheetId="6">#REF!</definedName>
    <definedName name="ONPKKWH3NOCMM" localSheetId="7">#REF!</definedName>
    <definedName name="ONPKKWH3NOCMM">#REF!</definedName>
    <definedName name="ONPKRCRDKWH" localSheetId="1">#REF!</definedName>
    <definedName name="ONPKRCRDKWH" localSheetId="2">#REF!</definedName>
    <definedName name="ONPKRCRDKWH" localSheetId="5">#REF!</definedName>
    <definedName name="ONPKRCRDKWH" localSheetId="6">#REF!</definedName>
    <definedName name="ONPKRCRDKWH" localSheetId="7">#REF!</definedName>
    <definedName name="ONPKRCRDKWH">#REF!</definedName>
    <definedName name="ONPKTM" localSheetId="1">#REF!</definedName>
    <definedName name="ONPKTM" localSheetId="2">#REF!</definedName>
    <definedName name="ONPKTM" localSheetId="5">#REF!</definedName>
    <definedName name="ONPKTM" localSheetId="6">#REF!</definedName>
    <definedName name="ONPKTM" localSheetId="7">#REF!</definedName>
    <definedName name="ONPKTM">#REF!</definedName>
    <definedName name="OPCBLKW" localSheetId="1">#REF!</definedName>
    <definedName name="OPCBLKW" localSheetId="2">#REF!</definedName>
    <definedName name="OPCBLKW" localSheetId="5">#REF!</definedName>
    <definedName name="OPCBLKW" localSheetId="6">#REF!</definedName>
    <definedName name="OPCBLKW" localSheetId="7">#REF!</definedName>
    <definedName name="OPCBLKW">#REF!</definedName>
    <definedName name="OPCO" localSheetId="1">#REF!</definedName>
    <definedName name="OPCO" localSheetId="2">#REF!</definedName>
    <definedName name="OPCO" localSheetId="5">#REF!</definedName>
    <definedName name="OPCO" localSheetId="6">#REF!</definedName>
    <definedName name="OPCO" localSheetId="7">#REF!</definedName>
    <definedName name="OPCO">#REF!</definedName>
    <definedName name="OPXCSKW" localSheetId="1">#REF!</definedName>
    <definedName name="OPXCSKW" localSheetId="2">#REF!</definedName>
    <definedName name="OPXCSKW" localSheetId="5">#REF!</definedName>
    <definedName name="OPXCSKW" localSheetId="6">#REF!</definedName>
    <definedName name="OPXCSKW" localSheetId="7">#REF!</definedName>
    <definedName name="OPXCSKW">#REF!</definedName>
    <definedName name="OPXCSKWDT" localSheetId="1">#REF!</definedName>
    <definedName name="OPXCSKWDT" localSheetId="2">#REF!</definedName>
    <definedName name="OPXCSKWDT" localSheetId="5">#REF!</definedName>
    <definedName name="OPXCSKWDT" localSheetId="6">#REF!</definedName>
    <definedName name="OPXCSKWDT" localSheetId="7">#REF!</definedName>
    <definedName name="OPXCSKWDT">#REF!</definedName>
    <definedName name="OPXCSKWH" localSheetId="1">#REF!</definedName>
    <definedName name="OPXCSKWH" localSheetId="2">#REF!</definedName>
    <definedName name="OPXCSKWH" localSheetId="5">#REF!</definedName>
    <definedName name="OPXCSKWH" localSheetId="6">#REF!</definedName>
    <definedName name="OPXCSKWH" localSheetId="7">#REF!</definedName>
    <definedName name="OPXCSKWH">#REF!</definedName>
    <definedName name="OPXCSKWTM" localSheetId="1">#REF!</definedName>
    <definedName name="OPXCSKWTM" localSheetId="2">#REF!</definedName>
    <definedName name="OPXCSKWTM" localSheetId="5">#REF!</definedName>
    <definedName name="OPXCSKWTM" localSheetId="6">#REF!</definedName>
    <definedName name="OPXCSKWTM" localSheetId="7">#REF!</definedName>
    <definedName name="OPXCSKWTM">#REF!</definedName>
    <definedName name="OTHRTRNSKWH" localSheetId="1">#REF!</definedName>
    <definedName name="OTHRTRNSKWH" localSheetId="2">#REF!</definedName>
    <definedName name="OTHRTRNSKWH" localSheetId="5">#REF!</definedName>
    <definedName name="OTHRTRNSKWH" localSheetId="6">#REF!</definedName>
    <definedName name="OTHRTRNSKWH" localSheetId="7">#REF!</definedName>
    <definedName name="OTHRTRNSKWH">#REF!</definedName>
    <definedName name="P1PENPERC" localSheetId="1">#REF!</definedName>
    <definedName name="P1PENPERC" localSheetId="2">#REF!</definedName>
    <definedName name="P1PENPERC" localSheetId="5">#REF!</definedName>
    <definedName name="P1PENPERC" localSheetId="6">#REF!</definedName>
    <definedName name="P1PENPERC" localSheetId="7">#REF!</definedName>
    <definedName name="P1PENPERC">#REF!</definedName>
    <definedName name="P2PENPERC" localSheetId="1">#REF!</definedName>
    <definedName name="P2PENPERC" localSheetId="2">#REF!</definedName>
    <definedName name="P2PENPERC" localSheetId="5">#REF!</definedName>
    <definedName name="P2PENPERC" localSheetId="6">#REF!</definedName>
    <definedName name="P2PENPERC" localSheetId="7">#REF!</definedName>
    <definedName name="P2PENPERC">#REF!</definedName>
    <definedName name="PAGEA" localSheetId="3">'WS B - 282-283 ADIT'!$A$15:$D$55</definedName>
    <definedName name="PAGEA" localSheetId="7">#REF!</definedName>
    <definedName name="PAGEA">#REF!</definedName>
    <definedName name="PAGEB" localSheetId="4">'WS B - 190 ADIT'!$A$15:$D$32</definedName>
    <definedName name="PAGEB" localSheetId="7">#REF!</definedName>
    <definedName name="PAGEB">#REF!</definedName>
    <definedName name="PAGEC" localSheetId="7">#REF!</definedName>
    <definedName name="PAGEC">#REF!</definedName>
    <definedName name="PAGED" localSheetId="7">#REF!</definedName>
    <definedName name="PAGED">#REF!</definedName>
    <definedName name="PeakDemandChg" localSheetId="1">#REF!</definedName>
    <definedName name="PeakDemandChg" localSheetId="2">#REF!</definedName>
    <definedName name="PeakDemandChg" localSheetId="5">#REF!</definedName>
    <definedName name="PeakDemandChg" localSheetId="6">#REF!</definedName>
    <definedName name="PeakDemandChg" localSheetId="7">#REF!</definedName>
    <definedName name="PeakDemandChg">#REF!</definedName>
    <definedName name="PenaltyDays" localSheetId="1">#REF!</definedName>
    <definedName name="PenaltyDays" localSheetId="2">#REF!</definedName>
    <definedName name="PenaltyDays" localSheetId="5">#REF!</definedName>
    <definedName name="PenaltyDays" localSheetId="6">#REF!</definedName>
    <definedName name="PenaltyDays" localSheetId="7">#REF!</definedName>
    <definedName name="PenaltyDays">#REF!</definedName>
    <definedName name="PenaltyPct" localSheetId="1">#REF!</definedName>
    <definedName name="PenaltyPct" localSheetId="2">#REF!</definedName>
    <definedName name="PenaltyPct" localSheetId="5">#REF!</definedName>
    <definedName name="PenaltyPct" localSheetId="6">#REF!</definedName>
    <definedName name="PenaltyPct" localSheetId="7">#REF!</definedName>
    <definedName name="PenaltyPct">#REF!</definedName>
    <definedName name="PENDAYS" localSheetId="1">#REF!</definedName>
    <definedName name="PENDAYS" localSheetId="2">#REF!</definedName>
    <definedName name="PENDAYS" localSheetId="5">#REF!</definedName>
    <definedName name="PENDAYS" localSheetId="6">#REF!</definedName>
    <definedName name="PENDAYS" localSheetId="7">#REF!</definedName>
    <definedName name="PENDAYS">#REF!</definedName>
    <definedName name="PENDAYS2" localSheetId="1">#REF!</definedName>
    <definedName name="PENDAYS2" localSheetId="2">#REF!</definedName>
    <definedName name="PENDAYS2" localSheetId="5">#REF!</definedName>
    <definedName name="PENDAYS2" localSheetId="6">#REF!</definedName>
    <definedName name="PENDAYS2" localSheetId="7">#REF!</definedName>
    <definedName name="PENDAYS2">#REF!</definedName>
    <definedName name="PFCC" localSheetId="1">#REF!</definedName>
    <definedName name="PFCC" localSheetId="2">#REF!</definedName>
    <definedName name="PFCC" localSheetId="5">#REF!</definedName>
    <definedName name="PFCC" localSheetId="6">#REF!</definedName>
    <definedName name="PFCC" localSheetId="7">#REF!</definedName>
    <definedName name="PFCC">#REF!</definedName>
    <definedName name="PKKVAR" localSheetId="1">#REF!</definedName>
    <definedName name="PKKVAR" localSheetId="2">#REF!</definedName>
    <definedName name="PKKVAR" localSheetId="5">#REF!</definedName>
    <definedName name="PKKVAR" localSheetId="6">#REF!</definedName>
    <definedName name="PKKVAR" localSheetId="7">#REF!</definedName>
    <definedName name="PKKVAR">#REF!</definedName>
    <definedName name="PKKVARDATE" localSheetId="1">#REF!</definedName>
    <definedName name="PKKVARDATE" localSheetId="2">#REF!</definedName>
    <definedName name="PKKVARDATE" localSheetId="5">#REF!</definedName>
    <definedName name="PKKVARDATE" localSheetId="6">#REF!</definedName>
    <definedName name="PKKVARDATE" localSheetId="7">#REF!</definedName>
    <definedName name="PKKVARDATE">#REF!</definedName>
    <definedName name="PKKVARTIME" localSheetId="1">#REF!</definedName>
    <definedName name="PKKVARTIME" localSheetId="2">#REF!</definedName>
    <definedName name="PKKVARTIME" localSheetId="5">#REF!</definedName>
    <definedName name="PKKVARTIME" localSheetId="6">#REF!</definedName>
    <definedName name="PKKVARTIME" localSheetId="7">#REF!</definedName>
    <definedName name="PKKVARTIME">#REF!</definedName>
    <definedName name="PLVLKWH1" localSheetId="1">#REF!</definedName>
    <definedName name="PLVLKWH1" localSheetId="2">#REF!</definedName>
    <definedName name="PLVLKWH1" localSheetId="5">#REF!</definedName>
    <definedName name="PLVLKWH1" localSheetId="6">#REF!</definedName>
    <definedName name="PLVLKWH1" localSheetId="7">#REF!</definedName>
    <definedName name="PLVLKWH1">#REF!</definedName>
    <definedName name="PLVLKWH1A" localSheetId="1">#REF!</definedName>
    <definedName name="PLVLKWH1A" localSheetId="2">#REF!</definedName>
    <definedName name="PLVLKWH1A" localSheetId="5">#REF!</definedName>
    <definedName name="PLVLKWH1A" localSheetId="6">#REF!</definedName>
    <definedName name="PLVLKWH1A" localSheetId="7">#REF!</definedName>
    <definedName name="PLVLKWH1A">#REF!</definedName>
    <definedName name="PLVLKWH2" localSheetId="1">#REF!</definedName>
    <definedName name="PLVLKWH2" localSheetId="2">#REF!</definedName>
    <definedName name="PLVLKWH2" localSheetId="5">#REF!</definedName>
    <definedName name="PLVLKWH2" localSheetId="6">#REF!</definedName>
    <definedName name="PLVLKWH2" localSheetId="7">#REF!</definedName>
    <definedName name="PLVLKWH2">#REF!</definedName>
    <definedName name="PLVLKWH23A" localSheetId="1">#REF!</definedName>
    <definedName name="PLVLKWH23A" localSheetId="2">#REF!</definedName>
    <definedName name="PLVLKWH23A" localSheetId="5">#REF!</definedName>
    <definedName name="PLVLKWH23A" localSheetId="6">#REF!</definedName>
    <definedName name="PLVLKWH23A" localSheetId="7">#REF!</definedName>
    <definedName name="PLVLKWH23A">#REF!</definedName>
    <definedName name="PLVLKWH25" localSheetId="1">#REF!</definedName>
    <definedName name="PLVLKWH25" localSheetId="2">#REF!</definedName>
    <definedName name="PLVLKWH25" localSheetId="5">#REF!</definedName>
    <definedName name="PLVLKWH25" localSheetId="6">#REF!</definedName>
    <definedName name="PLVLKWH25" localSheetId="7">#REF!</definedName>
    <definedName name="PLVLKWH25">#REF!</definedName>
    <definedName name="PLVLKWH2A" localSheetId="1">#REF!</definedName>
    <definedName name="PLVLKWH2A" localSheetId="2">#REF!</definedName>
    <definedName name="PLVLKWH2A" localSheetId="5">#REF!</definedName>
    <definedName name="PLVLKWH2A" localSheetId="6">#REF!</definedName>
    <definedName name="PLVLKWH2A" localSheetId="7">#REF!</definedName>
    <definedName name="PLVLKWH2A">#REF!</definedName>
    <definedName name="PLVLKWH3" localSheetId="1">#REF!</definedName>
    <definedName name="PLVLKWH3" localSheetId="2">#REF!</definedName>
    <definedName name="PLVLKWH3" localSheetId="5">#REF!</definedName>
    <definedName name="PLVLKWH3" localSheetId="6">#REF!</definedName>
    <definedName name="PLVLKWH3" localSheetId="7">#REF!</definedName>
    <definedName name="PLVLKWH3">#REF!</definedName>
    <definedName name="PLVLKWH3A" localSheetId="1">#REF!</definedName>
    <definedName name="PLVLKWH3A" localSheetId="2">#REF!</definedName>
    <definedName name="PLVLKWH3A" localSheetId="5">#REF!</definedName>
    <definedName name="PLVLKWH3A" localSheetId="6">#REF!</definedName>
    <definedName name="PLVLKWH3A" localSheetId="7">#REF!</definedName>
    <definedName name="PLVLKWH3A">#REF!</definedName>
    <definedName name="PLVLKWH4" localSheetId="1">#REF!</definedName>
    <definedName name="PLVLKWH4" localSheetId="2">#REF!</definedName>
    <definedName name="PLVLKWH4" localSheetId="5">#REF!</definedName>
    <definedName name="PLVLKWH4" localSheetId="6">#REF!</definedName>
    <definedName name="PLVLKWH4" localSheetId="7">#REF!</definedName>
    <definedName name="PLVLKWH4">#REF!</definedName>
    <definedName name="PLVLKWH4A" localSheetId="1">#REF!</definedName>
    <definedName name="PLVLKWH4A" localSheetId="2">#REF!</definedName>
    <definedName name="PLVLKWH4A" localSheetId="5">#REF!</definedName>
    <definedName name="PLVLKWH4A" localSheetId="6">#REF!</definedName>
    <definedName name="PLVLKWH4A" localSheetId="7">#REF!</definedName>
    <definedName name="PLVLKWH4A">#REF!</definedName>
    <definedName name="PRICEDESIG" localSheetId="1">#REF!</definedName>
    <definedName name="PRICEDESIG" localSheetId="2">#REF!</definedName>
    <definedName name="PRICEDESIG" localSheetId="5">#REF!</definedName>
    <definedName name="PRICEDESIG" localSheetId="6">#REF!</definedName>
    <definedName name="PRICEDESIG" localSheetId="7">#REF!</definedName>
    <definedName name="PRICEDESIG">#REF!</definedName>
    <definedName name="PriMoAddr1" localSheetId="1">#REF!</definedName>
    <definedName name="PriMoAddr1" localSheetId="2">#REF!</definedName>
    <definedName name="PriMoAddr1" localSheetId="5">#REF!</definedName>
    <definedName name="PriMoAddr1" localSheetId="6">#REF!</definedName>
    <definedName name="PriMoAddr1" localSheetId="7">#REF!</definedName>
    <definedName name="PriMoAddr1">#REF!</definedName>
    <definedName name="PriMoAddr2" localSheetId="1">#REF!</definedName>
    <definedName name="PriMoAddr2" localSheetId="2">#REF!</definedName>
    <definedName name="PriMoAddr2" localSheetId="5">#REF!</definedName>
    <definedName name="PriMoAddr2" localSheetId="6">#REF!</definedName>
    <definedName name="PriMoAddr2" localSheetId="7">#REF!</definedName>
    <definedName name="PriMoAddr2">#REF!</definedName>
    <definedName name="PriMoBTDetail" localSheetId="1">#REF!</definedName>
    <definedName name="PriMoBTDetail" localSheetId="2">#REF!</definedName>
    <definedName name="PriMoBTDetail" localSheetId="5">#REF!</definedName>
    <definedName name="PriMoBTDetail" localSheetId="6">#REF!</definedName>
    <definedName name="PriMoBTDetail" localSheetId="7">#REF!</definedName>
    <definedName name="PriMoBTDetail">#REF!</definedName>
    <definedName name="PriMoBuyThrgh_Sheet" localSheetId="1">#REF!</definedName>
    <definedName name="PriMoBuyThrgh_Sheet" localSheetId="2">#REF!</definedName>
    <definedName name="PriMoBuyThrgh_Sheet" localSheetId="5">#REF!</definedName>
    <definedName name="PriMoBuyThrgh_Sheet" localSheetId="6">#REF!</definedName>
    <definedName name="PriMoBuyThrgh_Sheet" localSheetId="7">#REF!</definedName>
    <definedName name="PriMoBuyThrgh_Sheet">#REF!</definedName>
    <definedName name="PriMoCityStZip" localSheetId="1">#REF!</definedName>
    <definedName name="PriMoCityStZip" localSheetId="2">#REF!</definedName>
    <definedName name="PriMoCityStZip" localSheetId="5">#REF!</definedName>
    <definedName name="PriMoCityStZip" localSheetId="6">#REF!</definedName>
    <definedName name="PriMoCityStZip" localSheetId="7">#REF!</definedName>
    <definedName name="PriMoCityStZip">#REF!</definedName>
    <definedName name="PriMoCustName" localSheetId="1">#REF!</definedName>
    <definedName name="PriMoCustName" localSheetId="2">#REF!</definedName>
    <definedName name="PriMoCustName" localSheetId="5">#REF!</definedName>
    <definedName name="PriMoCustName" localSheetId="6">#REF!</definedName>
    <definedName name="PriMoCustName" localSheetId="7">#REF!</definedName>
    <definedName name="PriMoCustName">#REF!</definedName>
    <definedName name="PriMoMtrMult" localSheetId="1">#REF!</definedName>
    <definedName name="PriMoMtrMult" localSheetId="2">#REF!</definedName>
    <definedName name="PriMoMtrMult" localSheetId="5">#REF!</definedName>
    <definedName name="PriMoMtrMult" localSheetId="6">#REF!</definedName>
    <definedName name="PriMoMtrMult" localSheetId="7">#REF!</definedName>
    <definedName name="PriMoMtrMult">#REF!</definedName>
    <definedName name="_xlnm.Print_Area" localSheetId="0">'Nonlevelized-IOU'!$A$1:$K$323</definedName>
    <definedName name="_xlnm.Print_Area" localSheetId="1">#REF!</definedName>
    <definedName name="_xlnm.Print_Area" localSheetId="4">'WS B - 190 ADIT'!$A$15:$D$32</definedName>
    <definedName name="_xlnm.Print_Area" localSheetId="3">'WS B - 282-283 ADIT'!$A$1:$D$55</definedName>
    <definedName name="_xlnm.Print_Area" localSheetId="2">'WS B ADIT'!$A$1:$F$40</definedName>
    <definedName name="_xlnm.Print_Area" localSheetId="5">#REF!</definedName>
    <definedName name="_xlnm.Print_Area" localSheetId="6">#REF!</definedName>
    <definedName name="_xlnm.Print_Area" localSheetId="7">'WS E - State Tax Rate'!$A$3:$H$34</definedName>
    <definedName name="_xlnm.Print_Area">#REF!</definedName>
    <definedName name="_xlnm.Print_Titles" localSheetId="1">'WS A I&amp;M Transco'!$1:$5</definedName>
    <definedName name="_xlnm.Print_Titles" localSheetId="4">'WS B - 190 ADIT'!$A:$B,'WS B - 190 ADIT'!$1:$13</definedName>
    <definedName name="_xlnm.Print_Titles" localSheetId="3">'WS B - 282-283 ADIT'!$A:$B,'WS B - 282-283 ADIT'!$1:$14</definedName>
    <definedName name="_xlnm.Print_Titles" localSheetId="5">'WS C  - Working Capital'!$3:$9</definedName>
    <definedName name="_xlnm.Print_Titles" localSheetId="6">'WS D - Cost of Capital'!$1:$5</definedName>
    <definedName name="PRVCNT" localSheetId="1">#REF!</definedName>
    <definedName name="PRVCNT" localSheetId="2">#REF!</definedName>
    <definedName name="PRVCNT" localSheetId="5">#REF!</definedName>
    <definedName name="PRVCNT" localSheetId="6">#REF!</definedName>
    <definedName name="PRVCNT" localSheetId="7">#REF!</definedName>
    <definedName name="PRVCNT">#REF!</definedName>
    <definedName name="PRVDATE" localSheetId="1">#REF!</definedName>
    <definedName name="PRVDATE" localSheetId="2">#REF!</definedName>
    <definedName name="PRVDATE" localSheetId="5">#REF!</definedName>
    <definedName name="PRVDATE" localSheetId="6">#REF!</definedName>
    <definedName name="PRVDATE" localSheetId="7">#REF!</definedName>
    <definedName name="PRVDATE">#REF!</definedName>
    <definedName name="PRVFUEL" localSheetId="1">#REF!</definedName>
    <definedName name="PRVFUEL" localSheetId="2">#REF!</definedName>
    <definedName name="PRVFUEL" localSheetId="5">#REF!</definedName>
    <definedName name="PRVFUEL" localSheetId="6">#REF!</definedName>
    <definedName name="PRVFUEL" localSheetId="7">#REF!</definedName>
    <definedName name="PRVFUEL">#REF!</definedName>
    <definedName name="PRVKW" localSheetId="1">#REF!</definedName>
    <definedName name="PRVKW" localSheetId="2">#REF!</definedName>
    <definedName name="PRVKW" localSheetId="5">#REF!</definedName>
    <definedName name="PRVKW" localSheetId="6">#REF!</definedName>
    <definedName name="PRVKW" localSheetId="7">#REF!</definedName>
    <definedName name="PRVKW">#REF!</definedName>
    <definedName name="PRVKWH" localSheetId="1">#REF!</definedName>
    <definedName name="PRVKWH" localSheetId="2">#REF!</definedName>
    <definedName name="PRVKWH" localSheetId="5">#REF!</definedName>
    <definedName name="PRVKWH" localSheetId="6">#REF!</definedName>
    <definedName name="PRVKWH" localSheetId="7">#REF!</definedName>
    <definedName name="PRVKWH">#REF!</definedName>
    <definedName name="PRVMSRR" localSheetId="1">#REF!</definedName>
    <definedName name="PRVMSRR" localSheetId="2">#REF!</definedName>
    <definedName name="PRVMSRR" localSheetId="5">#REF!</definedName>
    <definedName name="PRVMSRR" localSheetId="6">#REF!</definedName>
    <definedName name="PRVMSRR" localSheetId="7">#REF!</definedName>
    <definedName name="PRVMSRR">#REF!</definedName>
    <definedName name="PRVPFCC" localSheetId="1">#REF!</definedName>
    <definedName name="PRVPFCC" localSheetId="2">#REF!</definedName>
    <definedName name="PRVPFCC" localSheetId="5">#REF!</definedName>
    <definedName name="PRVPFCC" localSheetId="6">#REF!</definedName>
    <definedName name="PRVPFCC" localSheetId="7">#REF!</definedName>
    <definedName name="PRVPFCC">#REF!</definedName>
    <definedName name="PSO_Proj_Allocators" localSheetId="1">#REF!</definedName>
    <definedName name="PSO_Proj_Allocators" localSheetId="2">#REF!</definedName>
    <definedName name="PSO_Proj_Allocators" localSheetId="5">#REF!</definedName>
    <definedName name="PSO_Proj_Allocators" localSheetId="6">#REF!</definedName>
    <definedName name="PSO_Proj_Allocators" localSheetId="7">#REF!</definedName>
    <definedName name="PSO_Proj_Allocators">#REF!</definedName>
    <definedName name="PSOallocatorsP" localSheetId="1">#REF!</definedName>
    <definedName name="PSOallocatorsP" localSheetId="2">#REF!</definedName>
    <definedName name="PSOallocatorsP" localSheetId="5">#REF!</definedName>
    <definedName name="PSOallocatorsP" localSheetId="6">#REF!</definedName>
    <definedName name="PSOallocatorsP" localSheetId="7">#REF!</definedName>
    <definedName name="PSOallocatorsP">#REF!</definedName>
    <definedName name="PVHIOFPCBL" localSheetId="1">#REF!</definedName>
    <definedName name="PVHIOFPCBL" localSheetId="2">#REF!</definedName>
    <definedName name="PVHIOFPCBL" localSheetId="5">#REF!</definedName>
    <definedName name="PVHIOFPCBL" localSheetId="6">#REF!</definedName>
    <definedName name="PVHIOFPCBL" localSheetId="7">#REF!</definedName>
    <definedName name="PVHIOFPCBL">#REF!</definedName>
    <definedName name="PVHIOPCBL" localSheetId="1">#REF!</definedName>
    <definedName name="PVHIOPCBL" localSheetId="2">#REF!</definedName>
    <definedName name="PVHIOPCBL" localSheetId="5">#REF!</definedName>
    <definedName name="PVHIOPCBL" localSheetId="6">#REF!</definedName>
    <definedName name="PVHIOPCBL" localSheetId="7">#REF!</definedName>
    <definedName name="PVHIOPCBL">#REF!</definedName>
    <definedName name="RatchetFactor" localSheetId="1">#REF!</definedName>
    <definedName name="RatchetFactor" localSheetId="2">#REF!</definedName>
    <definedName name="RatchetFactor" localSheetId="5">#REF!</definedName>
    <definedName name="RatchetFactor" localSheetId="6">#REF!</definedName>
    <definedName name="RatchetFactor" localSheetId="7">#REF!</definedName>
    <definedName name="RatchetFactor">#REF!</definedName>
    <definedName name="RCRDRID" localSheetId="1">#REF!</definedName>
    <definedName name="RCRDRID" localSheetId="2">#REF!</definedName>
    <definedName name="RCRDRID" localSheetId="5">#REF!</definedName>
    <definedName name="RCRDRID" localSheetId="6">#REF!</definedName>
    <definedName name="RCRDRID" localSheetId="7">#REF!</definedName>
    <definedName name="RCRDRID">#REF!</definedName>
    <definedName name="RCTVHRS" localSheetId="1">#REF!</definedName>
    <definedName name="RCTVHRS" localSheetId="2">#REF!</definedName>
    <definedName name="RCTVHRS" localSheetId="5">#REF!</definedName>
    <definedName name="RCTVHRS" localSheetId="6">#REF!</definedName>
    <definedName name="RCTVHRS" localSheetId="7">#REF!</definedName>
    <definedName name="RCTVHRS">#REF!</definedName>
    <definedName name="RDRBLK1C" localSheetId="1">#REF!</definedName>
    <definedName name="RDRBLK1C" localSheetId="2">#REF!</definedName>
    <definedName name="RDRBLK1C" localSheetId="5">#REF!</definedName>
    <definedName name="RDRBLK1C" localSheetId="6">#REF!</definedName>
    <definedName name="RDRBLK1C" localSheetId="7">#REF!</definedName>
    <definedName name="RDRBLK1C">#REF!</definedName>
    <definedName name="RDRBLK1Q" localSheetId="1">#REF!</definedName>
    <definedName name="RDRBLK1Q" localSheetId="2">#REF!</definedName>
    <definedName name="RDRBLK1Q" localSheetId="5">#REF!</definedName>
    <definedName name="RDRBLK1Q" localSheetId="6">#REF!</definedName>
    <definedName name="RDRBLK1Q" localSheetId="7">#REF!</definedName>
    <definedName name="RDRBLK1Q">#REF!</definedName>
    <definedName name="RDRBLK2C" localSheetId="1">#REF!</definedName>
    <definedName name="RDRBLK2C" localSheetId="2">#REF!</definedName>
    <definedName name="RDRBLK2C" localSheetId="5">#REF!</definedName>
    <definedName name="RDRBLK2C" localSheetId="6">#REF!</definedName>
    <definedName name="RDRBLK2C" localSheetId="7">#REF!</definedName>
    <definedName name="RDRBLK2C">#REF!</definedName>
    <definedName name="RDRBLK2Q" localSheetId="1">#REF!</definedName>
    <definedName name="RDRBLK2Q" localSheetId="2">#REF!</definedName>
    <definedName name="RDRBLK2Q" localSheetId="5">#REF!</definedName>
    <definedName name="RDRBLK2Q" localSheetId="6">#REF!</definedName>
    <definedName name="RDRBLK2Q" localSheetId="7">#REF!</definedName>
    <definedName name="RDRBLK2Q">#REF!</definedName>
    <definedName name="RDRBLK3C" localSheetId="1">#REF!</definedName>
    <definedName name="RDRBLK3C" localSheetId="2">#REF!</definedName>
    <definedName name="RDRBLK3C" localSheetId="5">#REF!</definedName>
    <definedName name="RDRBLK3C" localSheetId="6">#REF!</definedName>
    <definedName name="RDRBLK3C" localSheetId="7">#REF!</definedName>
    <definedName name="RDRBLK3C">#REF!</definedName>
    <definedName name="RDRBLK3Q" localSheetId="1">#REF!</definedName>
    <definedName name="RDRBLK3Q" localSheetId="2">#REF!</definedName>
    <definedName name="RDRBLK3Q" localSheetId="5">#REF!</definedName>
    <definedName name="RDRBLK3Q" localSheetId="6">#REF!</definedName>
    <definedName name="RDRBLK3Q" localSheetId="7">#REF!</definedName>
    <definedName name="RDRBLK3Q">#REF!</definedName>
    <definedName name="RDRBLKTC" localSheetId="1">#REF!</definedName>
    <definedName name="RDRBLKTC" localSheetId="2">#REF!</definedName>
    <definedName name="RDRBLKTC" localSheetId="5">#REF!</definedName>
    <definedName name="RDRBLKTC" localSheetId="6">#REF!</definedName>
    <definedName name="RDRBLKTC" localSheetId="7">#REF!</definedName>
    <definedName name="RDRBLKTC">#REF!</definedName>
    <definedName name="RDRBLKTC1" localSheetId="1">#REF!</definedName>
    <definedName name="RDRBLKTC1" localSheetId="2">#REF!</definedName>
    <definedName name="RDRBLKTC1" localSheetId="5">#REF!</definedName>
    <definedName name="RDRBLKTC1" localSheetId="6">#REF!</definedName>
    <definedName name="RDRBLKTC1" localSheetId="7">#REF!</definedName>
    <definedName name="RDRBLKTC1">#REF!</definedName>
    <definedName name="RDRBLKTC10" localSheetId="1">#REF!</definedName>
    <definedName name="RDRBLKTC10" localSheetId="2">#REF!</definedName>
    <definedName name="RDRBLKTC10" localSheetId="5">#REF!</definedName>
    <definedName name="RDRBLKTC10" localSheetId="6">#REF!</definedName>
    <definedName name="RDRBLKTC10" localSheetId="7">#REF!</definedName>
    <definedName name="RDRBLKTC10">#REF!</definedName>
    <definedName name="RDRBLKTC11" localSheetId="1">#REF!</definedName>
    <definedName name="RDRBLKTC11" localSheetId="2">#REF!</definedName>
    <definedName name="RDRBLKTC11" localSheetId="5">#REF!</definedName>
    <definedName name="RDRBLKTC11" localSheetId="6">#REF!</definedName>
    <definedName name="RDRBLKTC11" localSheetId="7">#REF!</definedName>
    <definedName name="RDRBLKTC11">#REF!</definedName>
    <definedName name="RDRBLKTC12" localSheetId="1">#REF!</definedName>
    <definedName name="RDRBLKTC12" localSheetId="2">#REF!</definedName>
    <definedName name="RDRBLKTC12" localSheetId="5">#REF!</definedName>
    <definedName name="RDRBLKTC12" localSheetId="6">#REF!</definedName>
    <definedName name="RDRBLKTC12" localSheetId="7">#REF!</definedName>
    <definedName name="RDRBLKTC12">#REF!</definedName>
    <definedName name="RDRBLKTC13" localSheetId="1">#REF!</definedName>
    <definedName name="RDRBLKTC13" localSheetId="2">#REF!</definedName>
    <definedName name="RDRBLKTC13" localSheetId="5">#REF!</definedName>
    <definedName name="RDRBLKTC13" localSheetId="6">#REF!</definedName>
    <definedName name="RDRBLKTC13" localSheetId="7">#REF!</definedName>
    <definedName name="RDRBLKTC13">#REF!</definedName>
    <definedName name="RDRBLKTC14" localSheetId="1">#REF!</definedName>
    <definedName name="RDRBLKTC14" localSheetId="2">#REF!</definedName>
    <definedName name="RDRBLKTC14" localSheetId="5">#REF!</definedName>
    <definedName name="RDRBLKTC14" localSheetId="6">#REF!</definedName>
    <definedName name="RDRBLKTC14" localSheetId="7">#REF!</definedName>
    <definedName name="RDRBLKTC14">#REF!</definedName>
    <definedName name="RDRBLKTC15" localSheetId="1">#REF!</definedName>
    <definedName name="RDRBLKTC15" localSheetId="2">#REF!</definedName>
    <definedName name="RDRBLKTC15" localSheetId="5">#REF!</definedName>
    <definedName name="RDRBLKTC15" localSheetId="6">#REF!</definedName>
    <definedName name="RDRBLKTC15" localSheetId="7">#REF!</definedName>
    <definedName name="RDRBLKTC15">#REF!</definedName>
    <definedName name="RDRBLKTC16" localSheetId="1">#REF!</definedName>
    <definedName name="RDRBLKTC16" localSheetId="2">#REF!</definedName>
    <definedName name="RDRBLKTC16" localSheetId="5">#REF!</definedName>
    <definedName name="RDRBLKTC16" localSheetId="6">#REF!</definedName>
    <definedName name="RDRBLKTC16" localSheetId="7">#REF!</definedName>
    <definedName name="RDRBLKTC16">#REF!</definedName>
    <definedName name="RDRBLKTC17" localSheetId="1">#REF!</definedName>
    <definedName name="RDRBLKTC17" localSheetId="2">#REF!</definedName>
    <definedName name="RDRBLKTC17" localSheetId="5">#REF!</definedName>
    <definedName name="RDRBLKTC17" localSheetId="6">#REF!</definedName>
    <definedName name="RDRBLKTC17" localSheetId="7">#REF!</definedName>
    <definedName name="RDRBLKTC17">#REF!</definedName>
    <definedName name="RDRBLKTC18" localSheetId="1">#REF!</definedName>
    <definedName name="RDRBLKTC18" localSheetId="2">#REF!</definedName>
    <definedName name="RDRBLKTC18" localSheetId="5">#REF!</definedName>
    <definedName name="RDRBLKTC18" localSheetId="6">#REF!</definedName>
    <definedName name="RDRBLKTC18" localSheetId="7">#REF!</definedName>
    <definedName name="RDRBLKTC18">#REF!</definedName>
    <definedName name="RDRBLKTC19" localSheetId="1">#REF!</definedName>
    <definedName name="RDRBLKTC19" localSheetId="2">#REF!</definedName>
    <definedName name="RDRBLKTC19" localSheetId="5">#REF!</definedName>
    <definedName name="RDRBLKTC19" localSheetId="6">#REF!</definedName>
    <definedName name="RDRBLKTC19" localSheetId="7">#REF!</definedName>
    <definedName name="RDRBLKTC19">#REF!</definedName>
    <definedName name="RDRBLKTC2" localSheetId="1">#REF!</definedName>
    <definedName name="RDRBLKTC2" localSheetId="2">#REF!</definedName>
    <definedName name="RDRBLKTC2" localSheetId="5">#REF!</definedName>
    <definedName name="RDRBLKTC2" localSheetId="6">#REF!</definedName>
    <definedName name="RDRBLKTC2" localSheetId="7">#REF!</definedName>
    <definedName name="RDRBLKTC2">#REF!</definedName>
    <definedName name="RDRBLKTC20" localSheetId="1">#REF!</definedName>
    <definedName name="RDRBLKTC20" localSheetId="2">#REF!</definedName>
    <definedName name="RDRBLKTC20" localSheetId="5">#REF!</definedName>
    <definedName name="RDRBLKTC20" localSheetId="6">#REF!</definedName>
    <definedName name="RDRBLKTC20" localSheetId="7">#REF!</definedName>
    <definedName name="RDRBLKTC20">#REF!</definedName>
    <definedName name="RDRBLKTC3" localSheetId="1">#REF!</definedName>
    <definedName name="RDRBLKTC3" localSheetId="2">#REF!</definedName>
    <definedName name="RDRBLKTC3" localSheetId="5">#REF!</definedName>
    <definedName name="RDRBLKTC3" localSheetId="6">#REF!</definedName>
    <definedName name="RDRBLKTC3" localSheetId="7">#REF!</definedName>
    <definedName name="RDRBLKTC3">#REF!</definedName>
    <definedName name="RDRBLKTC4" localSheetId="1">#REF!</definedName>
    <definedName name="RDRBLKTC4" localSheetId="2">#REF!</definedName>
    <definedName name="RDRBLKTC4" localSheetId="5">#REF!</definedName>
    <definedName name="RDRBLKTC4" localSheetId="6">#REF!</definedName>
    <definedName name="RDRBLKTC4" localSheetId="7">#REF!</definedName>
    <definedName name="RDRBLKTC4">#REF!</definedName>
    <definedName name="RDRBLKTC5" localSheetId="1">#REF!</definedName>
    <definedName name="RDRBLKTC5" localSheetId="2">#REF!</definedName>
    <definedName name="RDRBLKTC5" localSheetId="5">#REF!</definedName>
    <definedName name="RDRBLKTC5" localSheetId="6">#REF!</definedName>
    <definedName name="RDRBLKTC5" localSheetId="7">#REF!</definedName>
    <definedName name="RDRBLKTC5">#REF!</definedName>
    <definedName name="RDRBLKTC6" localSheetId="1">#REF!</definedName>
    <definedName name="RDRBLKTC6" localSheetId="2">#REF!</definedName>
    <definedName name="RDRBLKTC6" localSheetId="5">#REF!</definedName>
    <definedName name="RDRBLKTC6" localSheetId="6">#REF!</definedName>
    <definedName name="RDRBLKTC6" localSheetId="7">#REF!</definedName>
    <definedName name="RDRBLKTC6">#REF!</definedName>
    <definedName name="RDRBLKTC7" localSheetId="1">#REF!</definedName>
    <definedName name="RDRBLKTC7" localSheetId="2">#REF!</definedName>
    <definedName name="RDRBLKTC7" localSheetId="5">#REF!</definedName>
    <definedName name="RDRBLKTC7" localSheetId="6">#REF!</definedName>
    <definedName name="RDRBLKTC7" localSheetId="7">#REF!</definedName>
    <definedName name="RDRBLKTC7">#REF!</definedName>
    <definedName name="RDRBLKTC8" localSheetId="1">#REF!</definedName>
    <definedName name="RDRBLKTC8" localSheetId="2">#REF!</definedName>
    <definedName name="RDRBLKTC8" localSheetId="5">#REF!</definedName>
    <definedName name="RDRBLKTC8" localSheetId="6">#REF!</definedName>
    <definedName name="RDRBLKTC8" localSheetId="7">#REF!</definedName>
    <definedName name="RDRBLKTC8">#REF!</definedName>
    <definedName name="RDRBLKTC9" localSheetId="1">#REF!</definedName>
    <definedName name="RDRBLKTC9" localSheetId="2">#REF!</definedName>
    <definedName name="RDRBLKTC9" localSheetId="5">#REF!</definedName>
    <definedName name="RDRBLKTC9" localSheetId="6">#REF!</definedName>
    <definedName name="RDRBLKTC9" localSheetId="7">#REF!</definedName>
    <definedName name="RDRBLKTC9">#REF!</definedName>
    <definedName name="RDRBLKTQ" localSheetId="1">#REF!</definedName>
    <definedName name="RDRBLKTQ" localSheetId="2">#REF!</definedName>
    <definedName name="RDRBLKTQ" localSheetId="5">#REF!</definedName>
    <definedName name="RDRBLKTQ" localSheetId="6">#REF!</definedName>
    <definedName name="RDRBLKTQ" localSheetId="7">#REF!</definedName>
    <definedName name="RDRBLKTQ">#REF!</definedName>
    <definedName name="RDRCODE" localSheetId="1">#REF!</definedName>
    <definedName name="RDRCODE" localSheetId="2">#REF!</definedName>
    <definedName name="RDRCODE" localSheetId="5">#REF!</definedName>
    <definedName name="RDRCODE" localSheetId="6">#REF!</definedName>
    <definedName name="RDRCODE" localSheetId="7">#REF!</definedName>
    <definedName name="RDRCODE">#REF!</definedName>
    <definedName name="RDRCYCLE" localSheetId="1">#REF!</definedName>
    <definedName name="RDRCYCLE" localSheetId="2">#REF!</definedName>
    <definedName name="RDRCYCLE" localSheetId="5">#REF!</definedName>
    <definedName name="RDRCYCLE" localSheetId="6">#REF!</definedName>
    <definedName name="RDRCYCLE" localSheetId="7">#REF!</definedName>
    <definedName name="RDRCYCLE">#REF!</definedName>
    <definedName name="RDRDATE" localSheetId="1">#REF!</definedName>
    <definedName name="RDRDATE" localSheetId="2">#REF!</definedName>
    <definedName name="RDRDATE" localSheetId="5">#REF!</definedName>
    <definedName name="RDRDATE" localSheetId="6">#REF!</definedName>
    <definedName name="RDRDATE" localSheetId="7">#REF!</definedName>
    <definedName name="RDRDATE">#REF!</definedName>
    <definedName name="RDRNAME" localSheetId="1">#REF!</definedName>
    <definedName name="RDRNAME" localSheetId="2">#REF!</definedName>
    <definedName name="RDRNAME" localSheetId="5">#REF!</definedName>
    <definedName name="RDRNAME" localSheetId="6">#REF!</definedName>
    <definedName name="RDRNAME" localSheetId="7">#REF!</definedName>
    <definedName name="RDRNAME">#REF!</definedName>
    <definedName name="RDRRATEB" localSheetId="1">#REF!</definedName>
    <definedName name="RDRRATEB" localSheetId="2">#REF!</definedName>
    <definedName name="RDRRATEB" localSheetId="5">#REF!</definedName>
    <definedName name="RDRRATEB" localSheetId="6">#REF!</definedName>
    <definedName name="RDRRATEB" localSheetId="7">#REF!</definedName>
    <definedName name="RDRRATEB">#REF!</definedName>
    <definedName name="RDRRATEB1" localSheetId="1">#REF!</definedName>
    <definedName name="RDRRATEB1" localSheetId="2">#REF!</definedName>
    <definedName name="RDRRATEB1" localSheetId="5">#REF!</definedName>
    <definedName name="RDRRATEB1" localSheetId="6">#REF!</definedName>
    <definedName name="RDRRATEB1" localSheetId="7">#REF!</definedName>
    <definedName name="RDRRATEB1">#REF!</definedName>
    <definedName name="RDRRATEB10" localSheetId="1">#REF!</definedName>
    <definedName name="RDRRATEB10" localSheetId="2">#REF!</definedName>
    <definedName name="RDRRATEB10" localSheetId="5">#REF!</definedName>
    <definedName name="RDRRATEB10" localSheetId="6">#REF!</definedName>
    <definedName name="RDRRATEB10" localSheetId="7">#REF!</definedName>
    <definedName name="RDRRATEB10">#REF!</definedName>
    <definedName name="RDRRATEB11" localSheetId="1">#REF!</definedName>
    <definedName name="RDRRATEB11" localSheetId="2">#REF!</definedName>
    <definedName name="RDRRATEB11" localSheetId="5">#REF!</definedName>
    <definedName name="RDRRATEB11" localSheetId="6">#REF!</definedName>
    <definedName name="RDRRATEB11" localSheetId="7">#REF!</definedName>
    <definedName name="RDRRATEB11">#REF!</definedName>
    <definedName name="RDRRATEB12" localSheetId="1">#REF!</definedName>
    <definedName name="RDRRATEB12" localSheetId="2">#REF!</definedName>
    <definedName name="RDRRATEB12" localSheetId="5">#REF!</definedName>
    <definedName name="RDRRATEB12" localSheetId="6">#REF!</definedName>
    <definedName name="RDRRATEB12" localSheetId="7">#REF!</definedName>
    <definedName name="RDRRATEB12">#REF!</definedName>
    <definedName name="RDRRATEB13" localSheetId="1">#REF!</definedName>
    <definedName name="RDRRATEB13" localSheetId="2">#REF!</definedName>
    <definedName name="RDRRATEB13" localSheetId="5">#REF!</definedName>
    <definedName name="RDRRATEB13" localSheetId="6">#REF!</definedName>
    <definedName name="RDRRATEB13" localSheetId="7">#REF!</definedName>
    <definedName name="RDRRATEB13">#REF!</definedName>
    <definedName name="RDRRATEB14" localSheetId="1">#REF!</definedName>
    <definedName name="RDRRATEB14" localSheetId="2">#REF!</definedName>
    <definedName name="RDRRATEB14" localSheetId="5">#REF!</definedName>
    <definedName name="RDRRATEB14" localSheetId="6">#REF!</definedName>
    <definedName name="RDRRATEB14" localSheetId="7">#REF!</definedName>
    <definedName name="RDRRATEB14">#REF!</definedName>
    <definedName name="RDRRATEB15" localSheetId="1">#REF!</definedName>
    <definedName name="RDRRATEB15" localSheetId="2">#REF!</definedName>
    <definedName name="RDRRATEB15" localSheetId="5">#REF!</definedName>
    <definedName name="RDRRATEB15" localSheetId="6">#REF!</definedName>
    <definedName name="RDRRATEB15" localSheetId="7">#REF!</definedName>
    <definedName name="RDRRATEB15">#REF!</definedName>
    <definedName name="RDRRATEB16" localSheetId="1">#REF!</definedName>
    <definedName name="RDRRATEB16" localSheetId="2">#REF!</definedName>
    <definedName name="RDRRATEB16" localSheetId="5">#REF!</definedName>
    <definedName name="RDRRATEB16" localSheetId="6">#REF!</definedName>
    <definedName name="RDRRATEB16" localSheetId="7">#REF!</definedName>
    <definedName name="RDRRATEB16">#REF!</definedName>
    <definedName name="RDRRATEB17" localSheetId="1">#REF!</definedName>
    <definedName name="RDRRATEB17" localSheetId="2">#REF!</definedName>
    <definedName name="RDRRATEB17" localSheetId="5">#REF!</definedName>
    <definedName name="RDRRATEB17" localSheetId="6">#REF!</definedName>
    <definedName name="RDRRATEB17" localSheetId="7">#REF!</definedName>
    <definedName name="RDRRATEB17">#REF!</definedName>
    <definedName name="RDRRATEB18" localSheetId="1">#REF!</definedName>
    <definedName name="RDRRATEB18" localSheetId="2">#REF!</definedName>
    <definedName name="RDRRATEB18" localSheetId="5">#REF!</definedName>
    <definedName name="RDRRATEB18" localSheetId="6">#REF!</definedName>
    <definedName name="RDRRATEB18" localSheetId="7">#REF!</definedName>
    <definedName name="RDRRATEB18">#REF!</definedName>
    <definedName name="RDRRATEB19" localSheetId="1">#REF!</definedName>
    <definedName name="RDRRATEB19" localSheetId="2">#REF!</definedName>
    <definedName name="RDRRATEB19" localSheetId="5">#REF!</definedName>
    <definedName name="RDRRATEB19" localSheetId="6">#REF!</definedName>
    <definedName name="RDRRATEB19" localSheetId="7">#REF!</definedName>
    <definedName name="RDRRATEB19">#REF!</definedName>
    <definedName name="RDRRATEB2" localSheetId="1">#REF!</definedName>
    <definedName name="RDRRATEB2" localSheetId="2">#REF!</definedName>
    <definedName name="RDRRATEB2" localSheetId="5">#REF!</definedName>
    <definedName name="RDRRATEB2" localSheetId="6">#REF!</definedName>
    <definedName name="RDRRATEB2" localSheetId="7">#REF!</definedName>
    <definedName name="RDRRATEB2">#REF!</definedName>
    <definedName name="RDRRATEB20" localSheetId="1">#REF!</definedName>
    <definedName name="RDRRATEB20" localSheetId="2">#REF!</definedName>
    <definedName name="RDRRATEB20" localSheetId="5">#REF!</definedName>
    <definedName name="RDRRATEB20" localSheetId="6">#REF!</definedName>
    <definedName name="RDRRATEB20" localSheetId="7">#REF!</definedName>
    <definedName name="RDRRATEB20">#REF!</definedName>
    <definedName name="RDRRATEB3" localSheetId="1">#REF!</definedName>
    <definedName name="RDRRATEB3" localSheetId="2">#REF!</definedName>
    <definedName name="RDRRATEB3" localSheetId="5">#REF!</definedName>
    <definedName name="RDRRATEB3" localSheetId="6">#REF!</definedName>
    <definedName name="RDRRATEB3" localSheetId="7">#REF!</definedName>
    <definedName name="RDRRATEB3">#REF!</definedName>
    <definedName name="RDRRATEB4" localSheetId="1">#REF!</definedName>
    <definedName name="RDRRATEB4" localSheetId="2">#REF!</definedName>
    <definedName name="RDRRATEB4" localSheetId="5">#REF!</definedName>
    <definedName name="RDRRATEB4" localSheetId="6">#REF!</definedName>
    <definedName name="RDRRATEB4" localSheetId="7">#REF!</definedName>
    <definedName name="RDRRATEB4">#REF!</definedName>
    <definedName name="RDRRATEB5" localSheetId="1">#REF!</definedName>
    <definedName name="RDRRATEB5" localSheetId="2">#REF!</definedName>
    <definedName name="RDRRATEB5" localSheetId="5">#REF!</definedName>
    <definedName name="RDRRATEB5" localSheetId="6">#REF!</definedName>
    <definedName name="RDRRATEB5" localSheetId="7">#REF!</definedName>
    <definedName name="RDRRATEB5">#REF!</definedName>
    <definedName name="RDRRATEB6" localSheetId="1">#REF!</definedName>
    <definedName name="RDRRATEB6" localSheetId="2">#REF!</definedName>
    <definedName name="RDRRATEB6" localSheetId="5">#REF!</definedName>
    <definedName name="RDRRATEB6" localSheetId="6">#REF!</definedName>
    <definedName name="RDRRATEB6" localSheetId="7">#REF!</definedName>
    <definedName name="RDRRATEB6">#REF!</definedName>
    <definedName name="RDRRATEB7" localSheetId="1">#REF!</definedName>
    <definedName name="RDRRATEB7" localSheetId="2">#REF!</definedName>
    <definedName name="RDRRATEB7" localSheetId="5">#REF!</definedName>
    <definedName name="RDRRATEB7" localSheetId="6">#REF!</definedName>
    <definedName name="RDRRATEB7" localSheetId="7">#REF!</definedName>
    <definedName name="RDRRATEB7">#REF!</definedName>
    <definedName name="RDRRATEB8" localSheetId="1">#REF!</definedName>
    <definedName name="RDRRATEB8" localSheetId="2">#REF!</definedName>
    <definedName name="RDRRATEB8" localSheetId="5">#REF!</definedName>
    <definedName name="RDRRATEB8" localSheetId="6">#REF!</definedName>
    <definedName name="RDRRATEB8" localSheetId="7">#REF!</definedName>
    <definedName name="RDRRATEB8">#REF!</definedName>
    <definedName name="RDRRATEB9" localSheetId="1">#REF!</definedName>
    <definedName name="RDRRATEB9" localSheetId="2">#REF!</definedName>
    <definedName name="RDRRATEB9" localSheetId="5">#REF!</definedName>
    <definedName name="RDRRATEB9" localSheetId="6">#REF!</definedName>
    <definedName name="RDRRATEB9" localSheetId="7">#REF!</definedName>
    <definedName name="RDRRATEB9">#REF!</definedName>
    <definedName name="RDRRATED" localSheetId="1">#REF!</definedName>
    <definedName name="RDRRATED" localSheetId="2">#REF!</definedName>
    <definedName name="RDRRATED" localSheetId="5">#REF!</definedName>
    <definedName name="RDRRATED" localSheetId="6">#REF!</definedName>
    <definedName name="RDRRATED" localSheetId="7">#REF!</definedName>
    <definedName name="RDRRATED">#REF!</definedName>
    <definedName name="RDRRATED1" localSheetId="1">#REF!</definedName>
    <definedName name="RDRRATED1" localSheetId="2">#REF!</definedName>
    <definedName name="RDRRATED1" localSheetId="5">#REF!</definedName>
    <definedName name="RDRRATED1" localSheetId="6">#REF!</definedName>
    <definedName name="RDRRATED1" localSheetId="7">#REF!</definedName>
    <definedName name="RDRRATED1">#REF!</definedName>
    <definedName name="RDRRATED10" localSheetId="1">#REF!</definedName>
    <definedName name="RDRRATED10" localSheetId="2">#REF!</definedName>
    <definedName name="RDRRATED10" localSheetId="5">#REF!</definedName>
    <definedName name="RDRRATED10" localSheetId="6">#REF!</definedName>
    <definedName name="RDRRATED10" localSheetId="7">#REF!</definedName>
    <definedName name="RDRRATED10">#REF!</definedName>
    <definedName name="RDRRATED11" localSheetId="1">#REF!</definedName>
    <definedName name="RDRRATED11" localSheetId="2">#REF!</definedName>
    <definedName name="RDRRATED11" localSheetId="5">#REF!</definedName>
    <definedName name="RDRRATED11" localSheetId="6">#REF!</definedName>
    <definedName name="RDRRATED11" localSheetId="7">#REF!</definedName>
    <definedName name="RDRRATED11">#REF!</definedName>
    <definedName name="RDRRATED12" localSheetId="1">#REF!</definedName>
    <definedName name="RDRRATED12" localSheetId="2">#REF!</definedName>
    <definedName name="RDRRATED12" localSheetId="5">#REF!</definedName>
    <definedName name="RDRRATED12" localSheetId="6">#REF!</definedName>
    <definedName name="RDRRATED12" localSheetId="7">#REF!</definedName>
    <definedName name="RDRRATED12">#REF!</definedName>
    <definedName name="RDRRATED13" localSheetId="1">#REF!</definedName>
    <definedName name="RDRRATED13" localSheetId="2">#REF!</definedName>
    <definedName name="RDRRATED13" localSheetId="5">#REF!</definedName>
    <definedName name="RDRRATED13" localSheetId="6">#REF!</definedName>
    <definedName name="RDRRATED13" localSheetId="7">#REF!</definedName>
    <definedName name="RDRRATED13">#REF!</definedName>
    <definedName name="RDRRATED14" localSheetId="1">#REF!</definedName>
    <definedName name="RDRRATED14" localSheetId="2">#REF!</definedName>
    <definedName name="RDRRATED14" localSheetId="5">#REF!</definedName>
    <definedName name="RDRRATED14" localSheetId="6">#REF!</definedName>
    <definedName name="RDRRATED14" localSheetId="7">#REF!</definedName>
    <definedName name="RDRRATED14">#REF!</definedName>
    <definedName name="RDRRATED15" localSheetId="1">#REF!</definedName>
    <definedName name="RDRRATED15" localSheetId="2">#REF!</definedName>
    <definedName name="RDRRATED15" localSheetId="5">#REF!</definedName>
    <definedName name="RDRRATED15" localSheetId="6">#REF!</definedName>
    <definedName name="RDRRATED15" localSheetId="7">#REF!</definedName>
    <definedName name="RDRRATED15">#REF!</definedName>
    <definedName name="RDRRATED16" localSheetId="1">#REF!</definedName>
    <definedName name="RDRRATED16" localSheetId="2">#REF!</definedName>
    <definedName name="RDRRATED16" localSheetId="5">#REF!</definedName>
    <definedName name="RDRRATED16" localSheetId="6">#REF!</definedName>
    <definedName name="RDRRATED16" localSheetId="7">#REF!</definedName>
    <definedName name="RDRRATED16">#REF!</definedName>
    <definedName name="RDRRATED17" localSheetId="1">#REF!</definedName>
    <definedName name="RDRRATED17" localSheetId="2">#REF!</definedName>
    <definedName name="RDRRATED17" localSheetId="5">#REF!</definedName>
    <definedName name="RDRRATED17" localSheetId="6">#REF!</definedName>
    <definedName name="RDRRATED17" localSheetId="7">#REF!</definedName>
    <definedName name="RDRRATED17">#REF!</definedName>
    <definedName name="RDRRATED18" localSheetId="1">#REF!</definedName>
    <definedName name="RDRRATED18" localSheetId="2">#REF!</definedName>
    <definedName name="RDRRATED18" localSheetId="5">#REF!</definedName>
    <definedName name="RDRRATED18" localSheetId="6">#REF!</definedName>
    <definedName name="RDRRATED18" localSheetId="7">#REF!</definedName>
    <definedName name="RDRRATED18">#REF!</definedName>
    <definedName name="RDRRATED19" localSheetId="1">#REF!</definedName>
    <definedName name="RDRRATED19" localSheetId="2">#REF!</definedName>
    <definedName name="RDRRATED19" localSheetId="5">#REF!</definedName>
    <definedName name="RDRRATED19" localSheetId="6">#REF!</definedName>
    <definedName name="RDRRATED19" localSheetId="7">#REF!</definedName>
    <definedName name="RDRRATED19">#REF!</definedName>
    <definedName name="RDRRATED2" localSheetId="1">#REF!</definedName>
    <definedName name="RDRRATED2" localSheetId="2">#REF!</definedName>
    <definedName name="RDRRATED2" localSheetId="5">#REF!</definedName>
    <definedName name="RDRRATED2" localSheetId="6">#REF!</definedName>
    <definedName name="RDRRATED2" localSheetId="7">#REF!</definedName>
    <definedName name="RDRRATED2">#REF!</definedName>
    <definedName name="RDRRATED20" localSheetId="1">#REF!</definedName>
    <definedName name="RDRRATED20" localSheetId="2">#REF!</definedName>
    <definedName name="RDRRATED20" localSheetId="5">#REF!</definedName>
    <definedName name="RDRRATED20" localSheetId="6">#REF!</definedName>
    <definedName name="RDRRATED20" localSheetId="7">#REF!</definedName>
    <definedName name="RDRRATED20">#REF!</definedName>
    <definedName name="RDRRATED3" localSheetId="1">#REF!</definedName>
    <definedName name="RDRRATED3" localSheetId="2">#REF!</definedName>
    <definedName name="RDRRATED3" localSheetId="5">#REF!</definedName>
    <definedName name="RDRRATED3" localSheetId="6">#REF!</definedName>
    <definedName name="RDRRATED3" localSheetId="7">#REF!</definedName>
    <definedName name="RDRRATED3">#REF!</definedName>
    <definedName name="RDRRATED4" localSheetId="1">#REF!</definedName>
    <definedName name="RDRRATED4" localSheetId="2">#REF!</definedName>
    <definedName name="RDRRATED4" localSheetId="5">#REF!</definedName>
    <definedName name="RDRRATED4" localSheetId="6">#REF!</definedName>
    <definedName name="RDRRATED4" localSheetId="7">#REF!</definedName>
    <definedName name="RDRRATED4">#REF!</definedName>
    <definedName name="RDRRATED5" localSheetId="1">#REF!</definedName>
    <definedName name="RDRRATED5" localSheetId="2">#REF!</definedName>
    <definedName name="RDRRATED5" localSheetId="5">#REF!</definedName>
    <definedName name="RDRRATED5" localSheetId="6">#REF!</definedName>
    <definedName name="RDRRATED5" localSheetId="7">#REF!</definedName>
    <definedName name="RDRRATED5">#REF!</definedName>
    <definedName name="RDRRATED6" localSheetId="1">#REF!</definedName>
    <definedName name="RDRRATED6" localSheetId="2">#REF!</definedName>
    <definedName name="RDRRATED6" localSheetId="5">#REF!</definedName>
    <definedName name="RDRRATED6" localSheetId="6">#REF!</definedName>
    <definedName name="RDRRATED6" localSheetId="7">#REF!</definedName>
    <definedName name="RDRRATED6">#REF!</definedName>
    <definedName name="RDRRATED7" localSheetId="1">#REF!</definedName>
    <definedName name="RDRRATED7" localSheetId="2">#REF!</definedName>
    <definedName name="RDRRATED7" localSheetId="5">#REF!</definedName>
    <definedName name="RDRRATED7" localSheetId="6">#REF!</definedName>
    <definedName name="RDRRATED7" localSheetId="7">#REF!</definedName>
    <definedName name="RDRRATED7">#REF!</definedName>
    <definedName name="RDRRATED8" localSheetId="1">#REF!</definedName>
    <definedName name="RDRRATED8" localSheetId="2">#REF!</definedName>
    <definedName name="RDRRATED8" localSheetId="5">#REF!</definedName>
    <definedName name="RDRRATED8" localSheetId="6">#REF!</definedName>
    <definedName name="RDRRATED8" localSheetId="7">#REF!</definedName>
    <definedName name="RDRRATED8">#REF!</definedName>
    <definedName name="RDRRATED9" localSheetId="1">#REF!</definedName>
    <definedName name="RDRRATED9" localSheetId="2">#REF!</definedName>
    <definedName name="RDRRATED9" localSheetId="5">#REF!</definedName>
    <definedName name="RDRRATED9" localSheetId="6">#REF!</definedName>
    <definedName name="RDRRATED9" localSheetId="7">#REF!</definedName>
    <definedName name="RDRRATED9">#REF!</definedName>
    <definedName name="RDRRATEG" localSheetId="1">#REF!</definedName>
    <definedName name="RDRRATEG" localSheetId="2">#REF!</definedName>
    <definedName name="RDRRATEG" localSheetId="5">#REF!</definedName>
    <definedName name="RDRRATEG" localSheetId="6">#REF!</definedName>
    <definedName name="RDRRATEG" localSheetId="7">#REF!</definedName>
    <definedName name="RDRRATEG">#REF!</definedName>
    <definedName name="RDRRATEG1" localSheetId="1">#REF!</definedName>
    <definedName name="RDRRATEG1" localSheetId="2">#REF!</definedName>
    <definedName name="RDRRATEG1" localSheetId="5">#REF!</definedName>
    <definedName name="RDRRATEG1" localSheetId="6">#REF!</definedName>
    <definedName name="RDRRATEG1" localSheetId="7">#REF!</definedName>
    <definedName name="RDRRATEG1">#REF!</definedName>
    <definedName name="RDRRATEG10" localSheetId="1">#REF!</definedName>
    <definedName name="RDRRATEG10" localSheetId="2">#REF!</definedName>
    <definedName name="RDRRATEG10" localSheetId="5">#REF!</definedName>
    <definedName name="RDRRATEG10" localSheetId="6">#REF!</definedName>
    <definedName name="RDRRATEG10" localSheetId="7">#REF!</definedName>
    <definedName name="RDRRATEG10">#REF!</definedName>
    <definedName name="RDRRATEG11" localSheetId="1">#REF!</definedName>
    <definedName name="RDRRATEG11" localSheetId="2">#REF!</definedName>
    <definedName name="RDRRATEG11" localSheetId="5">#REF!</definedName>
    <definedName name="RDRRATEG11" localSheetId="6">#REF!</definedName>
    <definedName name="RDRRATEG11" localSheetId="7">#REF!</definedName>
    <definedName name="RDRRATEG11">#REF!</definedName>
    <definedName name="RDRRATEG12" localSheetId="1">#REF!</definedName>
    <definedName name="RDRRATEG12" localSheetId="2">#REF!</definedName>
    <definedName name="RDRRATEG12" localSheetId="5">#REF!</definedName>
    <definedName name="RDRRATEG12" localSheetId="6">#REF!</definedName>
    <definedName name="RDRRATEG12" localSheetId="7">#REF!</definedName>
    <definedName name="RDRRATEG12">#REF!</definedName>
    <definedName name="RDRRATEG13" localSheetId="1">#REF!</definedName>
    <definedName name="RDRRATEG13" localSheetId="2">#REF!</definedName>
    <definedName name="RDRRATEG13" localSheetId="5">#REF!</definedName>
    <definedName name="RDRRATEG13" localSheetId="6">#REF!</definedName>
    <definedName name="RDRRATEG13" localSheetId="7">#REF!</definedName>
    <definedName name="RDRRATEG13">#REF!</definedName>
    <definedName name="RDRRATEG14" localSheetId="1">#REF!</definedName>
    <definedName name="RDRRATEG14" localSheetId="2">#REF!</definedName>
    <definedName name="RDRRATEG14" localSheetId="5">#REF!</definedName>
    <definedName name="RDRRATEG14" localSheetId="6">#REF!</definedName>
    <definedName name="RDRRATEG14" localSheetId="7">#REF!</definedName>
    <definedName name="RDRRATEG14">#REF!</definedName>
    <definedName name="RDRRATEG15" localSheetId="1">#REF!</definedName>
    <definedName name="RDRRATEG15" localSheetId="2">#REF!</definedName>
    <definedName name="RDRRATEG15" localSheetId="5">#REF!</definedName>
    <definedName name="RDRRATEG15" localSheetId="6">#REF!</definedName>
    <definedName name="RDRRATEG15" localSheetId="7">#REF!</definedName>
    <definedName name="RDRRATEG15">#REF!</definedName>
    <definedName name="RDRRATEG16" localSheetId="1">#REF!</definedName>
    <definedName name="RDRRATEG16" localSheetId="2">#REF!</definedName>
    <definedName name="RDRRATEG16" localSheetId="5">#REF!</definedName>
    <definedName name="RDRRATEG16" localSheetId="6">#REF!</definedName>
    <definedName name="RDRRATEG16" localSheetId="7">#REF!</definedName>
    <definedName name="RDRRATEG16">#REF!</definedName>
    <definedName name="RDRRATEG17" localSheetId="1">#REF!</definedName>
    <definedName name="RDRRATEG17" localSheetId="2">#REF!</definedName>
    <definedName name="RDRRATEG17" localSheetId="5">#REF!</definedName>
    <definedName name="RDRRATEG17" localSheetId="6">#REF!</definedName>
    <definedName name="RDRRATEG17" localSheetId="7">#REF!</definedName>
    <definedName name="RDRRATEG17">#REF!</definedName>
    <definedName name="RDRRATEG18" localSheetId="1">#REF!</definedName>
    <definedName name="RDRRATEG18" localSheetId="2">#REF!</definedName>
    <definedName name="RDRRATEG18" localSheetId="5">#REF!</definedName>
    <definedName name="RDRRATEG18" localSheetId="6">#REF!</definedName>
    <definedName name="RDRRATEG18" localSheetId="7">#REF!</definedName>
    <definedName name="RDRRATEG18">#REF!</definedName>
    <definedName name="RDRRATEG19" localSheetId="1">#REF!</definedName>
    <definedName name="RDRRATEG19" localSheetId="2">#REF!</definedName>
    <definedName name="RDRRATEG19" localSheetId="5">#REF!</definedName>
    <definedName name="RDRRATEG19" localSheetId="6">#REF!</definedName>
    <definedName name="RDRRATEG19" localSheetId="7">#REF!</definedName>
    <definedName name="RDRRATEG19">#REF!</definedName>
    <definedName name="RDRRATEG2" localSheetId="1">#REF!</definedName>
    <definedName name="RDRRATEG2" localSheetId="2">#REF!</definedName>
    <definedName name="RDRRATEG2" localSheetId="5">#REF!</definedName>
    <definedName name="RDRRATEG2" localSheetId="6">#REF!</definedName>
    <definedName name="RDRRATEG2" localSheetId="7">#REF!</definedName>
    <definedName name="RDRRATEG2">#REF!</definedName>
    <definedName name="RDRRATEG20" localSheetId="1">#REF!</definedName>
    <definedName name="RDRRATEG20" localSheetId="2">#REF!</definedName>
    <definedName name="RDRRATEG20" localSheetId="5">#REF!</definedName>
    <definedName name="RDRRATEG20" localSheetId="6">#REF!</definedName>
    <definedName name="RDRRATEG20" localSheetId="7">#REF!</definedName>
    <definedName name="RDRRATEG20">#REF!</definedName>
    <definedName name="RDRRATEG3" localSheetId="1">#REF!</definedName>
    <definedName name="RDRRATEG3" localSheetId="2">#REF!</definedName>
    <definedName name="RDRRATEG3" localSheetId="5">#REF!</definedName>
    <definedName name="RDRRATEG3" localSheetId="6">#REF!</definedName>
    <definedName name="RDRRATEG3" localSheetId="7">#REF!</definedName>
    <definedName name="RDRRATEG3">#REF!</definedName>
    <definedName name="RDRRATEG4" localSheetId="1">#REF!</definedName>
    <definedName name="RDRRATEG4" localSheetId="2">#REF!</definedName>
    <definedName name="RDRRATEG4" localSheetId="5">#REF!</definedName>
    <definedName name="RDRRATEG4" localSheetId="6">#REF!</definedName>
    <definedName name="RDRRATEG4" localSheetId="7">#REF!</definedName>
    <definedName name="RDRRATEG4">#REF!</definedName>
    <definedName name="RDRRATEG5" localSheetId="1">#REF!</definedName>
    <definedName name="RDRRATEG5" localSheetId="2">#REF!</definedName>
    <definedName name="RDRRATEG5" localSheetId="5">#REF!</definedName>
    <definedName name="RDRRATEG5" localSheetId="6">#REF!</definedName>
    <definedName name="RDRRATEG5" localSheetId="7">#REF!</definedName>
    <definedName name="RDRRATEG5">#REF!</definedName>
    <definedName name="RDRRATEG6" localSheetId="1">#REF!</definedName>
    <definedName name="RDRRATEG6" localSheetId="2">#REF!</definedName>
    <definedName name="RDRRATEG6" localSheetId="5">#REF!</definedName>
    <definedName name="RDRRATEG6" localSheetId="6">#REF!</definedName>
    <definedName name="RDRRATEG6" localSheetId="7">#REF!</definedName>
    <definedName name="RDRRATEG6">#REF!</definedName>
    <definedName name="RDRRATEG7" localSheetId="1">#REF!</definedName>
    <definedName name="RDRRATEG7" localSheetId="2">#REF!</definedName>
    <definedName name="RDRRATEG7" localSheetId="5">#REF!</definedName>
    <definedName name="RDRRATEG7" localSheetId="6">#REF!</definedName>
    <definedName name="RDRRATEG7" localSheetId="7">#REF!</definedName>
    <definedName name="RDRRATEG7">#REF!</definedName>
    <definedName name="RDRRATEG8" localSheetId="1">#REF!</definedName>
    <definedName name="RDRRATEG8" localSheetId="2">#REF!</definedName>
    <definedName name="RDRRATEG8" localSheetId="5">#REF!</definedName>
    <definedName name="RDRRATEG8" localSheetId="6">#REF!</definedName>
    <definedName name="RDRRATEG8" localSheetId="7">#REF!</definedName>
    <definedName name="RDRRATEG8">#REF!</definedName>
    <definedName name="RDRRATEG9" localSheetId="1">#REF!</definedName>
    <definedName name="RDRRATEG9" localSheetId="2">#REF!</definedName>
    <definedName name="RDRRATEG9" localSheetId="5">#REF!</definedName>
    <definedName name="RDRRATEG9" localSheetId="6">#REF!</definedName>
    <definedName name="RDRRATEG9" localSheetId="7">#REF!</definedName>
    <definedName name="RDRRATEG9">#REF!</definedName>
    <definedName name="RDRRATET" localSheetId="1">#REF!</definedName>
    <definedName name="RDRRATET" localSheetId="2">#REF!</definedName>
    <definedName name="RDRRATET" localSheetId="5">#REF!</definedName>
    <definedName name="RDRRATET" localSheetId="6">#REF!</definedName>
    <definedName name="RDRRATET" localSheetId="7">#REF!</definedName>
    <definedName name="RDRRATET">#REF!</definedName>
    <definedName name="RDRRATET1" localSheetId="1">#REF!</definedName>
    <definedName name="RDRRATET1" localSheetId="2">#REF!</definedName>
    <definedName name="RDRRATET1" localSheetId="5">#REF!</definedName>
    <definedName name="RDRRATET1" localSheetId="6">#REF!</definedName>
    <definedName name="RDRRATET1" localSheetId="7">#REF!</definedName>
    <definedName name="RDRRATET1">#REF!</definedName>
    <definedName name="RDRRATET10" localSheetId="1">#REF!</definedName>
    <definedName name="RDRRATET10" localSheetId="2">#REF!</definedName>
    <definedName name="RDRRATET10" localSheetId="5">#REF!</definedName>
    <definedName name="RDRRATET10" localSheetId="6">#REF!</definedName>
    <definedName name="RDRRATET10" localSheetId="7">#REF!</definedName>
    <definedName name="RDRRATET10">#REF!</definedName>
    <definedName name="RDRRATET11" localSheetId="1">#REF!</definedName>
    <definedName name="RDRRATET11" localSheetId="2">#REF!</definedName>
    <definedName name="RDRRATET11" localSheetId="5">#REF!</definedName>
    <definedName name="RDRRATET11" localSheetId="6">#REF!</definedName>
    <definedName name="RDRRATET11" localSheetId="7">#REF!</definedName>
    <definedName name="RDRRATET11">#REF!</definedName>
    <definedName name="RDRRATET12" localSheetId="1">#REF!</definedName>
    <definedName name="RDRRATET12" localSheetId="2">#REF!</definedName>
    <definedName name="RDRRATET12" localSheetId="5">#REF!</definedName>
    <definedName name="RDRRATET12" localSheetId="6">#REF!</definedName>
    <definedName name="RDRRATET12" localSheetId="7">#REF!</definedName>
    <definedName name="RDRRATET12">#REF!</definedName>
    <definedName name="RDRRATET13" localSheetId="1">#REF!</definedName>
    <definedName name="RDRRATET13" localSheetId="2">#REF!</definedName>
    <definedName name="RDRRATET13" localSheetId="5">#REF!</definedName>
    <definedName name="RDRRATET13" localSheetId="6">#REF!</definedName>
    <definedName name="RDRRATET13" localSheetId="7">#REF!</definedName>
    <definedName name="RDRRATET13">#REF!</definedName>
    <definedName name="RDRRATET14" localSheetId="1">#REF!</definedName>
    <definedName name="RDRRATET14" localSheetId="2">#REF!</definedName>
    <definedName name="RDRRATET14" localSheetId="5">#REF!</definedName>
    <definedName name="RDRRATET14" localSheetId="6">#REF!</definedName>
    <definedName name="RDRRATET14" localSheetId="7">#REF!</definedName>
    <definedName name="RDRRATET14">#REF!</definedName>
    <definedName name="RDRRATET15" localSheetId="1">#REF!</definedName>
    <definedName name="RDRRATET15" localSheetId="2">#REF!</definedName>
    <definedName name="RDRRATET15" localSheetId="5">#REF!</definedName>
    <definedName name="RDRRATET15" localSheetId="6">#REF!</definedName>
    <definedName name="RDRRATET15" localSheetId="7">#REF!</definedName>
    <definedName name="RDRRATET15">#REF!</definedName>
    <definedName name="RDRRATET16" localSheetId="1">#REF!</definedName>
    <definedName name="RDRRATET16" localSheetId="2">#REF!</definedName>
    <definedName name="RDRRATET16" localSheetId="5">#REF!</definedName>
    <definedName name="RDRRATET16" localSheetId="6">#REF!</definedName>
    <definedName name="RDRRATET16" localSheetId="7">#REF!</definedName>
    <definedName name="RDRRATET16">#REF!</definedName>
    <definedName name="RDRRATET17" localSheetId="1">#REF!</definedName>
    <definedName name="RDRRATET17" localSheetId="2">#REF!</definedName>
    <definedName name="RDRRATET17" localSheetId="5">#REF!</definedName>
    <definedName name="RDRRATET17" localSheetId="6">#REF!</definedName>
    <definedName name="RDRRATET17" localSheetId="7">#REF!</definedName>
    <definedName name="RDRRATET17">#REF!</definedName>
    <definedName name="RDRRATET18" localSheetId="1">#REF!</definedName>
    <definedName name="RDRRATET18" localSheetId="2">#REF!</definedName>
    <definedName name="RDRRATET18" localSheetId="5">#REF!</definedName>
    <definedName name="RDRRATET18" localSheetId="6">#REF!</definedName>
    <definedName name="RDRRATET18" localSheetId="7">#REF!</definedName>
    <definedName name="RDRRATET18">#REF!</definedName>
    <definedName name="RDRRATET19" localSheetId="1">#REF!</definedName>
    <definedName name="RDRRATET19" localSheetId="2">#REF!</definedName>
    <definedName name="RDRRATET19" localSheetId="5">#REF!</definedName>
    <definedName name="RDRRATET19" localSheetId="6">#REF!</definedName>
    <definedName name="RDRRATET19" localSheetId="7">#REF!</definedName>
    <definedName name="RDRRATET19">#REF!</definedName>
    <definedName name="RDRRATET2" localSheetId="1">#REF!</definedName>
    <definedName name="RDRRATET2" localSheetId="2">#REF!</definedName>
    <definedName name="RDRRATET2" localSheetId="5">#REF!</definedName>
    <definedName name="RDRRATET2" localSheetId="6">#REF!</definedName>
    <definedName name="RDRRATET2" localSheetId="7">#REF!</definedName>
    <definedName name="RDRRATET2">#REF!</definedName>
    <definedName name="RDRRATET20" localSheetId="1">#REF!</definedName>
    <definedName name="RDRRATET20" localSheetId="2">#REF!</definedName>
    <definedName name="RDRRATET20" localSheetId="5">#REF!</definedName>
    <definedName name="RDRRATET20" localSheetId="6">#REF!</definedName>
    <definedName name="RDRRATET20" localSheetId="7">#REF!</definedName>
    <definedName name="RDRRATET20">#REF!</definedName>
    <definedName name="RDRRATET3" localSheetId="1">#REF!</definedName>
    <definedName name="RDRRATET3" localSheetId="2">#REF!</definedName>
    <definedName name="RDRRATET3" localSheetId="5">#REF!</definedName>
    <definedName name="RDRRATET3" localSheetId="6">#REF!</definedName>
    <definedName name="RDRRATET3" localSheetId="7">#REF!</definedName>
    <definedName name="RDRRATET3">#REF!</definedName>
    <definedName name="RDRRATET4" localSheetId="1">#REF!</definedName>
    <definedName name="RDRRATET4" localSheetId="2">#REF!</definedName>
    <definedName name="RDRRATET4" localSheetId="5">#REF!</definedName>
    <definedName name="RDRRATET4" localSheetId="6">#REF!</definedName>
    <definedName name="RDRRATET4" localSheetId="7">#REF!</definedName>
    <definedName name="RDRRATET4">#REF!</definedName>
    <definedName name="RDRRATET5" localSheetId="1">#REF!</definedName>
    <definedName name="RDRRATET5" localSheetId="2">#REF!</definedName>
    <definedName name="RDRRATET5" localSheetId="5">#REF!</definedName>
    <definedName name="RDRRATET5" localSheetId="6">#REF!</definedName>
    <definedName name="RDRRATET5" localSheetId="7">#REF!</definedName>
    <definedName name="RDRRATET5">#REF!</definedName>
    <definedName name="RDRRATET6" localSheetId="1">#REF!</definedName>
    <definedName name="RDRRATET6" localSheetId="2">#REF!</definedName>
    <definedName name="RDRRATET6" localSheetId="5">#REF!</definedName>
    <definedName name="RDRRATET6" localSheetId="6">#REF!</definedName>
    <definedName name="RDRRATET6" localSheetId="7">#REF!</definedName>
    <definedName name="RDRRATET6">#REF!</definedName>
    <definedName name="RDRRATET7" localSheetId="1">#REF!</definedName>
    <definedName name="RDRRATET7" localSheetId="2">#REF!</definedName>
    <definedName name="RDRRATET7" localSheetId="5">#REF!</definedName>
    <definedName name="RDRRATET7" localSheetId="6">#REF!</definedName>
    <definedName name="RDRRATET7" localSheetId="7">#REF!</definedName>
    <definedName name="RDRRATET7">#REF!</definedName>
    <definedName name="RDRRATET8" localSheetId="1">#REF!</definedName>
    <definedName name="RDRRATET8" localSheetId="2">#REF!</definedName>
    <definedName name="RDRRATET8" localSheetId="5">#REF!</definedName>
    <definedName name="RDRRATET8" localSheetId="6">#REF!</definedName>
    <definedName name="RDRRATET8" localSheetId="7">#REF!</definedName>
    <definedName name="RDRRATET8">#REF!</definedName>
    <definedName name="RDRRATET9" localSheetId="1">#REF!</definedName>
    <definedName name="RDRRATET9" localSheetId="2">#REF!</definedName>
    <definedName name="RDRRATET9" localSheetId="5">#REF!</definedName>
    <definedName name="RDRRATET9" localSheetId="6">#REF!</definedName>
    <definedName name="RDRRATET9" localSheetId="7">#REF!</definedName>
    <definedName name="RDRRATET9">#REF!</definedName>
    <definedName name="RDRTYPE" localSheetId="1">#REF!</definedName>
    <definedName name="RDRTYPE" localSheetId="2">#REF!</definedName>
    <definedName name="RDRTYPE" localSheetId="5">#REF!</definedName>
    <definedName name="RDRTYPE" localSheetId="6">#REF!</definedName>
    <definedName name="RDRTYPE" localSheetId="7">#REF!</definedName>
    <definedName name="RDRTYPE">#REF!</definedName>
    <definedName name="RDRUNITS" localSheetId="1">#REF!</definedName>
    <definedName name="RDRUNITS" localSheetId="2">#REF!</definedName>
    <definedName name="RDRUNITS" localSheetId="5">#REF!</definedName>
    <definedName name="RDRUNITS" localSheetId="6">#REF!</definedName>
    <definedName name="RDRUNITS" localSheetId="7">#REF!</definedName>
    <definedName name="RDRUNITS">#REF!</definedName>
    <definedName name="_xlnm.Recorder" localSheetId="1">#REF!</definedName>
    <definedName name="_xlnm.Recorder" localSheetId="2">#REF!</definedName>
    <definedName name="_xlnm.Recorder" localSheetId="5">#REF!</definedName>
    <definedName name="_xlnm.Recorder" localSheetId="6">#REF!</definedName>
    <definedName name="_xlnm.Recorder" localSheetId="7">#REF!</definedName>
    <definedName name="_xlnm.Recorder">#REF!</definedName>
    <definedName name="Reserved_Section" localSheetId="1">#REF!</definedName>
    <definedName name="Reserved_Section" localSheetId="2">#REF!</definedName>
    <definedName name="Reserved_Section" localSheetId="5">#REF!</definedName>
    <definedName name="Reserved_Section" localSheetId="6">#REF!</definedName>
    <definedName name="Reserved_Section" localSheetId="7">#REF!</definedName>
    <definedName name="Reserved_Section">#REF!</definedName>
    <definedName name="RIDERS" localSheetId="1">#REF!</definedName>
    <definedName name="RIDERS" localSheetId="2">#REF!</definedName>
    <definedName name="RIDERS" localSheetId="5">#REF!</definedName>
    <definedName name="RIDERS" localSheetId="6">#REF!</definedName>
    <definedName name="RIDERS" localSheetId="7">#REF!</definedName>
    <definedName name="RIDERS">#REF!</definedName>
    <definedName name="RKVAHRDNG" localSheetId="1">#REF!</definedName>
    <definedName name="RKVAHRDNG" localSheetId="2">#REF!</definedName>
    <definedName name="RKVAHRDNG" localSheetId="5">#REF!</definedName>
    <definedName name="RKVAHRDNG" localSheetId="6">#REF!</definedName>
    <definedName name="RKVAHRDNG" localSheetId="7">#REF!</definedName>
    <definedName name="RKVAHRDNG">#REF!</definedName>
    <definedName name="RTCHTCNTRCTCPCT" localSheetId="1">#REF!</definedName>
    <definedName name="RTCHTCNTRCTCPCT" localSheetId="2">#REF!</definedName>
    <definedName name="RTCHTCNTRCTCPCT" localSheetId="5">#REF!</definedName>
    <definedName name="RTCHTCNTRCTCPCT" localSheetId="6">#REF!</definedName>
    <definedName name="RTCHTCNTRCTCPCT" localSheetId="7">#REF!</definedName>
    <definedName name="RTCHTCNTRCTCPCT">#REF!</definedName>
    <definedName name="RTCHTFCTR" localSheetId="1">#REF!</definedName>
    <definedName name="RTCHTFCTR" localSheetId="2">#REF!</definedName>
    <definedName name="RTCHTFCTR" localSheetId="5">#REF!</definedName>
    <definedName name="RTCHTFCTR" localSheetId="6">#REF!</definedName>
    <definedName name="RTCHTFCTR" localSheetId="7">#REF!</definedName>
    <definedName name="RTCHTFCTR">#REF!</definedName>
    <definedName name="RTCHTFCTR2" localSheetId="1">#REF!</definedName>
    <definedName name="RTCHTFCTR2" localSheetId="2">#REF!</definedName>
    <definedName name="RTCHTFCTR2" localSheetId="5">#REF!</definedName>
    <definedName name="RTCHTFCTR2" localSheetId="6">#REF!</definedName>
    <definedName name="RTCHTFCTR2" localSheetId="7">#REF!</definedName>
    <definedName name="RTCHTFCTR2">#REF!</definedName>
    <definedName name="RTCHTHIPREVKW" localSheetId="1">#REF!</definedName>
    <definedName name="RTCHTHIPREVKW" localSheetId="2">#REF!</definedName>
    <definedName name="RTCHTHIPREVKW" localSheetId="5">#REF!</definedName>
    <definedName name="RTCHTHIPREVKW" localSheetId="6">#REF!</definedName>
    <definedName name="RTCHTHIPREVKW" localSheetId="7">#REF!</definedName>
    <definedName name="RTCHTHIPREVKW">#REF!</definedName>
    <definedName name="RTP_Detail" localSheetId="1">#REF!</definedName>
    <definedName name="RTP_Detail" localSheetId="2">#REF!</definedName>
    <definedName name="RTP_Detail" localSheetId="5">#REF!</definedName>
    <definedName name="RTP_Detail" localSheetId="6">#REF!</definedName>
    <definedName name="RTP_Detail" localSheetId="7">#REF!</definedName>
    <definedName name="RTP_Detail">#REF!</definedName>
    <definedName name="RTPLRKW" localSheetId="1">#REF!</definedName>
    <definedName name="RTPLRKW" localSheetId="2">#REF!</definedName>
    <definedName name="RTPLRKW" localSheetId="5">#REF!</definedName>
    <definedName name="RTPLRKW" localSheetId="6">#REF!</definedName>
    <definedName name="RTPLRKW" localSheetId="7">#REF!</definedName>
    <definedName name="RTPLRKW">#REF!</definedName>
    <definedName name="SDI" localSheetId="1">#REF!</definedName>
    <definedName name="SDI" localSheetId="2">#REF!</definedName>
    <definedName name="SDI" localSheetId="5">#REF!</definedName>
    <definedName name="SDI" localSheetId="6">#REF!</definedName>
    <definedName name="SDI" localSheetId="7">#REF!</definedName>
    <definedName name="SDI">#REF!</definedName>
    <definedName name="SHLDRPKKW" localSheetId="1">#REF!</definedName>
    <definedName name="SHLDRPKKW" localSheetId="2">#REF!</definedName>
    <definedName name="SHLDRPKKW" localSheetId="5">#REF!</definedName>
    <definedName name="SHLDRPKKW" localSheetId="6">#REF!</definedName>
    <definedName name="SHLDRPKKW" localSheetId="7">#REF!</definedName>
    <definedName name="SHLDRPKKW">#REF!</definedName>
    <definedName name="SHLDRPKKWDT" localSheetId="1">#REF!</definedName>
    <definedName name="SHLDRPKKWDT" localSheetId="2">#REF!</definedName>
    <definedName name="SHLDRPKKWDT" localSheetId="5">#REF!</definedName>
    <definedName name="SHLDRPKKWDT" localSheetId="6">#REF!</definedName>
    <definedName name="SHLDRPKKWDT" localSheetId="7">#REF!</definedName>
    <definedName name="SHLDRPKKWDT">#REF!</definedName>
    <definedName name="SHLDRPKKWTM" localSheetId="1">#REF!</definedName>
    <definedName name="SHLDRPKKWTM" localSheetId="2">#REF!</definedName>
    <definedName name="SHLDRPKKWTM" localSheetId="5">#REF!</definedName>
    <definedName name="SHLDRPKKWTM" localSheetId="6">#REF!</definedName>
    <definedName name="SHLDRPKKWTM" localSheetId="7">#REF!</definedName>
    <definedName name="SHLDRPKKWTM">#REF!</definedName>
    <definedName name="SHRDTRNSKWH" localSheetId="1">#REF!</definedName>
    <definedName name="SHRDTRNSKWH" localSheetId="2">#REF!</definedName>
    <definedName name="SHRDTRNSKWH" localSheetId="5">#REF!</definedName>
    <definedName name="SHRDTRNSKWH" localSheetId="6">#REF!</definedName>
    <definedName name="SHRDTRNSKWH" localSheetId="7">#REF!</definedName>
    <definedName name="SHRDTRNSKWH">#REF!</definedName>
    <definedName name="SRPLSKWH" localSheetId="1">#REF!</definedName>
    <definedName name="SRPLSKWH" localSheetId="2">#REF!</definedName>
    <definedName name="SRPLSKWH" localSheetId="5">#REF!</definedName>
    <definedName name="SRPLSKWH" localSheetId="6">#REF!</definedName>
    <definedName name="SRPLSKWH" localSheetId="7">#REF!</definedName>
    <definedName name="SRPLSKWH">#REF!</definedName>
    <definedName name="STARTDTM" localSheetId="1">#REF!</definedName>
    <definedName name="STARTDTM" localSheetId="2">#REF!</definedName>
    <definedName name="STARTDTM" localSheetId="5">#REF!</definedName>
    <definedName name="STARTDTM" localSheetId="6">#REF!</definedName>
    <definedName name="STARTDTM" localSheetId="7">#REF!</definedName>
    <definedName name="STARTDTM">#REF!</definedName>
    <definedName name="State" localSheetId="1">#REF!</definedName>
    <definedName name="State" localSheetId="2">#REF!</definedName>
    <definedName name="State" localSheetId="5">#REF!</definedName>
    <definedName name="State" localSheetId="6">#REF!</definedName>
    <definedName name="State" localSheetId="7">#REF!</definedName>
    <definedName name="State">#REF!</definedName>
    <definedName name="STDKW" localSheetId="1">#REF!</definedName>
    <definedName name="STDKW" localSheetId="2">#REF!</definedName>
    <definedName name="STDKW" localSheetId="5">#REF!</definedName>
    <definedName name="STDKW" localSheetId="6">#REF!</definedName>
    <definedName name="STDKW" localSheetId="7">#REF!</definedName>
    <definedName name="STDKW">#REF!</definedName>
    <definedName name="STDKWDT" localSheetId="1">#REF!</definedName>
    <definedName name="STDKWDT" localSheetId="2">#REF!</definedName>
    <definedName name="STDKWDT" localSheetId="5">#REF!</definedName>
    <definedName name="STDKWDT" localSheetId="6">#REF!</definedName>
    <definedName name="STDKWDT" localSheetId="7">#REF!</definedName>
    <definedName name="STDKWDT">#REF!</definedName>
    <definedName name="STDKWTM" localSheetId="1">#REF!</definedName>
    <definedName name="STDKWTM" localSheetId="2">#REF!</definedName>
    <definedName name="STDKWTM" localSheetId="5">#REF!</definedName>
    <definedName name="STDKWTM" localSheetId="6">#REF!</definedName>
    <definedName name="STDKWTM" localSheetId="7">#REF!</definedName>
    <definedName name="STDKWTM">#REF!</definedName>
    <definedName name="STRTTIME" localSheetId="1">#REF!</definedName>
    <definedName name="STRTTIME" localSheetId="2">#REF!</definedName>
    <definedName name="STRTTIME" localSheetId="5">#REF!</definedName>
    <definedName name="STRTTIME" localSheetId="6">#REF!</definedName>
    <definedName name="STRTTIME" localSheetId="7">#REF!</definedName>
    <definedName name="STRTTIME">#REF!</definedName>
    <definedName name="SWP_Proj_Allocators" localSheetId="1">#REF!</definedName>
    <definedName name="SWP_Proj_Allocators" localSheetId="2">#REF!</definedName>
    <definedName name="SWP_Proj_Allocators" localSheetId="5">#REF!</definedName>
    <definedName name="SWP_Proj_Allocators" localSheetId="6">#REF!</definedName>
    <definedName name="SWP_Proj_Allocators" localSheetId="7">#REF!</definedName>
    <definedName name="SWP_Proj_Allocators">#REF!</definedName>
    <definedName name="SWPallocatorsH" localSheetId="1">#REF!</definedName>
    <definedName name="SWPallocatorsH" localSheetId="2">#REF!</definedName>
    <definedName name="SWPallocatorsH" localSheetId="5">#REF!</definedName>
    <definedName name="SWPallocatorsH" localSheetId="6">#REF!</definedName>
    <definedName name="SWPallocatorsH" localSheetId="7">#REF!</definedName>
    <definedName name="SWPallocatorsH">#REF!</definedName>
    <definedName name="SWPallocatorsP" localSheetId="1">#REF!</definedName>
    <definedName name="SWPallocatorsP" localSheetId="2">#REF!</definedName>
    <definedName name="SWPallocatorsP" localSheetId="5">#REF!</definedName>
    <definedName name="SWPallocatorsP" localSheetId="6">#REF!</definedName>
    <definedName name="SWPallocatorsP" localSheetId="7">#REF!</definedName>
    <definedName name="SWPallocatorsP">#REF!</definedName>
    <definedName name="SYSPKKW" localSheetId="1">#REF!</definedName>
    <definedName name="SYSPKKW" localSheetId="2">#REF!</definedName>
    <definedName name="SYSPKKW" localSheetId="5">#REF!</definedName>
    <definedName name="SYSPKKW" localSheetId="6">#REF!</definedName>
    <definedName name="SYSPKKW" localSheetId="7">#REF!</definedName>
    <definedName name="SYSPKKW">#REF!</definedName>
    <definedName name="SYSPKKWDT" localSheetId="1">#REF!</definedName>
    <definedName name="SYSPKKWDT" localSheetId="2">#REF!</definedName>
    <definedName name="SYSPKKWDT" localSheetId="5">#REF!</definedName>
    <definedName name="SYSPKKWDT" localSheetId="6">#REF!</definedName>
    <definedName name="SYSPKKWDT" localSheetId="7">#REF!</definedName>
    <definedName name="SYSPKKWDT">#REF!</definedName>
    <definedName name="SYSPKKWTM" localSheetId="1">#REF!</definedName>
    <definedName name="SYSPKKWTM" localSheetId="2">#REF!</definedName>
    <definedName name="SYSPKKWTM" localSheetId="5">#REF!</definedName>
    <definedName name="SYSPKKWTM" localSheetId="6">#REF!</definedName>
    <definedName name="SYSPKKWTM" localSheetId="7">#REF!</definedName>
    <definedName name="SYSPKKWTM">#REF!</definedName>
    <definedName name="TARIFF1" localSheetId="1">#REF!</definedName>
    <definedName name="TARIFF1" localSheetId="2">#REF!</definedName>
    <definedName name="TARIFF1" localSheetId="5">#REF!</definedName>
    <definedName name="TARIFF1" localSheetId="6">#REF!</definedName>
    <definedName name="TARIFF1" localSheetId="7">#REF!</definedName>
    <definedName name="TARIFF1">#REF!</definedName>
    <definedName name="TARIFF2" localSheetId="1">#REF!</definedName>
    <definedName name="TARIFF2" localSheetId="2">#REF!</definedName>
    <definedName name="TARIFF2" localSheetId="5">#REF!</definedName>
    <definedName name="TARIFF2" localSheetId="6">#REF!</definedName>
    <definedName name="TARIFF2" localSheetId="7">#REF!</definedName>
    <definedName name="TARIFF2">#REF!</definedName>
    <definedName name="TariffCode" localSheetId="1">#REF!</definedName>
    <definedName name="TariffCode" localSheetId="2">#REF!</definedName>
    <definedName name="TariffCode" localSheetId="5">#REF!</definedName>
    <definedName name="TariffCode" localSheetId="6">#REF!</definedName>
    <definedName name="TariffCode" localSheetId="7">#REF!</definedName>
    <definedName name="TariffCode">#REF!</definedName>
    <definedName name="TariffLongName" localSheetId="1">#REF!</definedName>
    <definedName name="TariffLongName" localSheetId="2">#REF!</definedName>
    <definedName name="TariffLongName" localSheetId="5">#REF!</definedName>
    <definedName name="TariffLongName" localSheetId="6">#REF!</definedName>
    <definedName name="TariffLongName" localSheetId="7">#REF!</definedName>
    <definedName name="TariffLongName">#REF!</definedName>
    <definedName name="TariffShortName" localSheetId="1">#REF!</definedName>
    <definedName name="TariffShortName" localSheetId="2">#REF!</definedName>
    <definedName name="TariffShortName" localSheetId="5">#REF!</definedName>
    <definedName name="TariffShortName" localSheetId="6">#REF!</definedName>
    <definedName name="TariffShortName" localSheetId="7">#REF!</definedName>
    <definedName name="TariffShortName">#REF!</definedName>
    <definedName name="TAXDATE" localSheetId="1">#REF!</definedName>
    <definedName name="TAXDATE" localSheetId="2">#REF!</definedName>
    <definedName name="TAXDATE" localSheetId="5">#REF!</definedName>
    <definedName name="TAXDATE" localSheetId="6">#REF!</definedName>
    <definedName name="TAXDATE" localSheetId="7">#REF!</definedName>
    <definedName name="TAXDATE">#REF!</definedName>
    <definedName name="TAXES" localSheetId="1">#REF!</definedName>
    <definedName name="TAXES" localSheetId="2">#REF!</definedName>
    <definedName name="TAXES" localSheetId="5">#REF!</definedName>
    <definedName name="TAXES" localSheetId="6">#REF!</definedName>
    <definedName name="TAXES" localSheetId="7">#REF!</definedName>
    <definedName name="TAXES">#REF!</definedName>
    <definedName name="TAXNAME" localSheetId="1">#REF!</definedName>
    <definedName name="TAXNAME" localSheetId="2">#REF!</definedName>
    <definedName name="TAXNAME" localSheetId="5">#REF!</definedName>
    <definedName name="TAXNAME" localSheetId="6">#REF!</definedName>
    <definedName name="TAXNAME" localSheetId="7">#REF!</definedName>
    <definedName name="TAXNAME">#REF!</definedName>
    <definedName name="TAXRATE" localSheetId="1">#REF!</definedName>
    <definedName name="TAXRATE" localSheetId="2">#REF!</definedName>
    <definedName name="TAXRATE" localSheetId="5">#REF!</definedName>
    <definedName name="TAXRATE" localSheetId="6">#REF!</definedName>
    <definedName name="TAXRATE" localSheetId="7">#REF!</definedName>
    <definedName name="TAXRATE">#REF!</definedName>
    <definedName name="TAXTYPE" localSheetId="1">#REF!</definedName>
    <definedName name="TAXTYPE" localSheetId="2">#REF!</definedName>
    <definedName name="TAXTYPE" localSheetId="5">#REF!</definedName>
    <definedName name="TAXTYPE" localSheetId="6">#REF!</definedName>
    <definedName name="TAXTYPE" localSheetId="7">#REF!</definedName>
    <definedName name="TAXTYPE">#REF!</definedName>
    <definedName name="TCst" localSheetId="1">#REF!</definedName>
    <definedName name="TCst" localSheetId="2">#REF!</definedName>
    <definedName name="TCst" localSheetId="5">#REF!</definedName>
    <definedName name="TCst" localSheetId="6">#REF!</definedName>
    <definedName name="TCst" localSheetId="7">#REF!</definedName>
    <definedName name="TCst">#REF!</definedName>
    <definedName name="TCst1" localSheetId="1">#REF!</definedName>
    <definedName name="TCst1" localSheetId="2">#REF!</definedName>
    <definedName name="TCst1" localSheetId="5">#REF!</definedName>
    <definedName name="TCst1" localSheetId="6">#REF!</definedName>
    <definedName name="TCst1" localSheetId="7">#REF!</definedName>
    <definedName name="TCst1">#REF!</definedName>
    <definedName name="TIRPCCHG" localSheetId="1">#REF!</definedName>
    <definedName name="TIRPCCHG" localSheetId="2">#REF!</definedName>
    <definedName name="TIRPCCHG" localSheetId="5">#REF!</definedName>
    <definedName name="TIRPCCHG" localSheetId="6">#REF!</definedName>
    <definedName name="TIRPCCHG" localSheetId="7">#REF!</definedName>
    <definedName name="TIRPCCHG">#REF!</definedName>
    <definedName name="TIRPDCHG1" localSheetId="1">#REF!</definedName>
    <definedName name="TIRPDCHG1" localSheetId="2">#REF!</definedName>
    <definedName name="TIRPDCHG1" localSheetId="5">#REF!</definedName>
    <definedName name="TIRPDCHG1" localSheetId="6">#REF!</definedName>
    <definedName name="TIRPDCHG1" localSheetId="7">#REF!</definedName>
    <definedName name="TIRPDCHG1">#REF!</definedName>
    <definedName name="TIRPDCHG2" localSheetId="1">#REF!</definedName>
    <definedName name="TIRPDCHG2" localSheetId="2">#REF!</definedName>
    <definedName name="TIRPDCHG2" localSheetId="5">#REF!</definedName>
    <definedName name="TIRPDCHG2" localSheetId="6">#REF!</definedName>
    <definedName name="TIRPDCHG2" localSheetId="7">#REF!</definedName>
    <definedName name="TIRPDCHG2">#REF!</definedName>
    <definedName name="TIRPECHG1" localSheetId="1">#REF!</definedName>
    <definedName name="TIRPECHG1" localSheetId="2">#REF!</definedName>
    <definedName name="TIRPECHG1" localSheetId="5">#REF!</definedName>
    <definedName name="TIRPECHG1" localSheetId="6">#REF!</definedName>
    <definedName name="TIRPECHG1" localSheetId="7">#REF!</definedName>
    <definedName name="TIRPECHG1">#REF!</definedName>
    <definedName name="TIRPECHGB1" localSheetId="1">#REF!</definedName>
    <definedName name="TIRPECHGB1" localSheetId="2">#REF!</definedName>
    <definedName name="TIRPECHGB1" localSheetId="5">#REF!</definedName>
    <definedName name="TIRPECHGB1" localSheetId="6">#REF!</definedName>
    <definedName name="TIRPECHGB1" localSheetId="7">#REF!</definedName>
    <definedName name="TIRPECHGB1">#REF!</definedName>
    <definedName name="TIRPECHGB2" localSheetId="1">#REF!</definedName>
    <definedName name="TIRPECHGB2" localSheetId="2">#REF!</definedName>
    <definedName name="TIRPECHGB2" localSheetId="5">#REF!</definedName>
    <definedName name="TIRPECHGB2" localSheetId="6">#REF!</definedName>
    <definedName name="TIRPECHGB2" localSheetId="7">#REF!</definedName>
    <definedName name="TIRPECHGB2">#REF!</definedName>
    <definedName name="TIRPECHGB3" localSheetId="1">#REF!</definedName>
    <definedName name="TIRPECHGB3" localSheetId="2">#REF!</definedName>
    <definedName name="TIRPECHGB3" localSheetId="5">#REF!</definedName>
    <definedName name="TIRPECHGB3" localSheetId="6">#REF!</definedName>
    <definedName name="TIRPECHGB3" localSheetId="7">#REF!</definedName>
    <definedName name="TIRPECHGB3">#REF!</definedName>
    <definedName name="TIRPMECHG1" localSheetId="1">#REF!</definedName>
    <definedName name="TIRPMECHG1" localSheetId="2">#REF!</definedName>
    <definedName name="TIRPMECHG1" localSheetId="5">#REF!</definedName>
    <definedName name="TIRPMECHG1" localSheetId="6">#REF!</definedName>
    <definedName name="TIRPMECHG1" localSheetId="7">#REF!</definedName>
    <definedName name="TIRPMECHG1">#REF!</definedName>
    <definedName name="TIRPMINDC" localSheetId="1">#REF!</definedName>
    <definedName name="TIRPMINDC" localSheetId="2">#REF!</definedName>
    <definedName name="TIRPMINDC" localSheetId="5">#REF!</definedName>
    <definedName name="TIRPMINDC" localSheetId="6">#REF!</definedName>
    <definedName name="TIRPMINDC" localSheetId="7">#REF!</definedName>
    <definedName name="TIRPMINDC">#REF!</definedName>
    <definedName name="TIRPMINEC" localSheetId="1">#REF!</definedName>
    <definedName name="TIRPMINEC" localSheetId="2">#REF!</definedName>
    <definedName name="TIRPMINEC" localSheetId="5">#REF!</definedName>
    <definedName name="TIRPMINEC" localSheetId="6">#REF!</definedName>
    <definedName name="TIRPMINEC" localSheetId="7">#REF!</definedName>
    <definedName name="TIRPMINEC">#REF!</definedName>
    <definedName name="TIRPOFKVA" localSheetId="1">#REF!</definedName>
    <definedName name="TIRPOFKVA" localSheetId="2">#REF!</definedName>
    <definedName name="TIRPOFKVA" localSheetId="5">#REF!</definedName>
    <definedName name="TIRPOFKVA" localSheetId="6">#REF!</definedName>
    <definedName name="TIRPOFKVA" localSheetId="7">#REF!</definedName>
    <definedName name="TIRPOFKVA">#REF!</definedName>
    <definedName name="TIRPOFKW" localSheetId="1">#REF!</definedName>
    <definedName name="TIRPOFKW" localSheetId="2">#REF!</definedName>
    <definedName name="TIRPOFKW" localSheetId="5">#REF!</definedName>
    <definedName name="TIRPOFKW" localSheetId="6">#REF!</definedName>
    <definedName name="TIRPOFKW" localSheetId="7">#REF!</definedName>
    <definedName name="TIRPOFKW">#REF!</definedName>
    <definedName name="TIRPOFKWH" localSheetId="1">#REF!</definedName>
    <definedName name="TIRPOFKWH" localSheetId="2">#REF!</definedName>
    <definedName name="TIRPOFKWH" localSheetId="5">#REF!</definedName>
    <definedName name="TIRPOFKWH" localSheetId="6">#REF!</definedName>
    <definedName name="TIRPOFKWH" localSheetId="7">#REF!</definedName>
    <definedName name="TIRPOFKWH">#REF!</definedName>
    <definedName name="TIRPOPKWH" localSheetId="1">#REF!</definedName>
    <definedName name="TIRPOPKWH" localSheetId="2">#REF!</definedName>
    <definedName name="TIRPOPKWH" localSheetId="5">#REF!</definedName>
    <definedName name="TIRPOPKWH" localSheetId="6">#REF!</definedName>
    <definedName name="TIRPOPKWH" localSheetId="7">#REF!</definedName>
    <definedName name="TIRPOPKWH">#REF!</definedName>
    <definedName name="TIRPP1EC" localSheetId="1">#REF!</definedName>
    <definedName name="TIRPP1EC" localSheetId="2">#REF!</definedName>
    <definedName name="TIRPP1EC" localSheetId="5">#REF!</definedName>
    <definedName name="TIRPP1EC" localSheetId="6">#REF!</definedName>
    <definedName name="TIRPP1EC" localSheetId="7">#REF!</definedName>
    <definedName name="TIRPP1EC">#REF!</definedName>
    <definedName name="TIRPP2EC" localSheetId="1">#REF!</definedName>
    <definedName name="TIRPP2EC" localSheetId="2">#REF!</definedName>
    <definedName name="TIRPP2EC" localSheetId="5">#REF!</definedName>
    <definedName name="TIRPP2EC" localSheetId="6">#REF!</definedName>
    <definedName name="TIRPP2EC" localSheetId="7">#REF!</definedName>
    <definedName name="TIRPP2EC">#REF!</definedName>
    <definedName name="TIRPP3EC" localSheetId="1">#REF!</definedName>
    <definedName name="TIRPP3EC" localSheetId="2">#REF!</definedName>
    <definedName name="TIRPP3EC" localSheetId="5">#REF!</definedName>
    <definedName name="TIRPP3EC" localSheetId="6">#REF!</definedName>
    <definedName name="TIRPP3EC" localSheetId="7">#REF!</definedName>
    <definedName name="TIRPP3EC">#REF!</definedName>
    <definedName name="TIRPP4EC" localSheetId="1">#REF!</definedName>
    <definedName name="TIRPP4EC" localSheetId="2">#REF!</definedName>
    <definedName name="TIRPP4EC" localSheetId="5">#REF!</definedName>
    <definedName name="TIRPP4EC" localSheetId="6">#REF!</definedName>
    <definedName name="TIRPP4EC" localSheetId="7">#REF!</definedName>
    <definedName name="TIRPP4EC">#REF!</definedName>
    <definedName name="TIRPP5EC" localSheetId="1">#REF!</definedName>
    <definedName name="TIRPP5EC" localSheetId="2">#REF!</definedName>
    <definedName name="TIRPP5EC" localSheetId="5">#REF!</definedName>
    <definedName name="TIRPP5EC" localSheetId="6">#REF!</definedName>
    <definedName name="TIRPP5EC" localSheetId="7">#REF!</definedName>
    <definedName name="TIRPP5EC">#REF!</definedName>
    <definedName name="TIRPRCHG" localSheetId="1">#REF!</definedName>
    <definedName name="TIRPRCHG" localSheetId="2">#REF!</definedName>
    <definedName name="TIRPRCHG" localSheetId="5">#REF!</definedName>
    <definedName name="TIRPRCHG" localSheetId="6">#REF!</definedName>
    <definedName name="TIRPRCHG" localSheetId="7">#REF!</definedName>
    <definedName name="TIRPRCHG">#REF!</definedName>
    <definedName name="TLsFctr" localSheetId="1">#REF!</definedName>
    <definedName name="TLsFctr" localSheetId="2">#REF!</definedName>
    <definedName name="TLsFctr" localSheetId="5">#REF!</definedName>
    <definedName name="TLsFctr" localSheetId="6">#REF!</definedName>
    <definedName name="TLsFctr" localSheetId="7">#REF!</definedName>
    <definedName name="TLsFctr">#REF!</definedName>
    <definedName name="TRCRDKWH" localSheetId="1">#REF!</definedName>
    <definedName name="TRCRDKWH" localSheetId="2">#REF!</definedName>
    <definedName name="TRCRDKWH" localSheetId="5">#REF!</definedName>
    <definedName name="TRCRDKWH" localSheetId="6">#REF!</definedName>
    <definedName name="TRCRDKWH" localSheetId="7">#REF!</definedName>
    <definedName name="TRCRDKWH">#REF!</definedName>
    <definedName name="TRCRDKWH2P" localSheetId="1">#REF!</definedName>
    <definedName name="TRCRDKWH2P" localSheetId="2">#REF!</definedName>
    <definedName name="TRCRDKWH2P" localSheetId="5">#REF!</definedName>
    <definedName name="TRCRDKWH2P" localSheetId="6">#REF!</definedName>
    <definedName name="TRCRDKWH2P" localSheetId="7">#REF!</definedName>
    <definedName name="TRCRDKWH2P">#REF!</definedName>
    <definedName name="TRFDATE1" localSheetId="1">#REF!</definedName>
    <definedName name="TRFDATE1" localSheetId="2">#REF!</definedName>
    <definedName name="TRFDATE1" localSheetId="5">#REF!</definedName>
    <definedName name="TRFDATE1" localSheetId="6">#REF!</definedName>
    <definedName name="TRFDATE1" localSheetId="7">#REF!</definedName>
    <definedName name="TRFDATE1">#REF!</definedName>
    <definedName name="TRFDATE2" localSheetId="1">#REF!</definedName>
    <definedName name="TRFDATE2" localSheetId="2">#REF!</definedName>
    <definedName name="TRFDATE2" localSheetId="5">#REF!</definedName>
    <definedName name="TRFDATE2" localSheetId="6">#REF!</definedName>
    <definedName name="TRFDATE2" localSheetId="7">#REF!</definedName>
    <definedName name="TRFDATE2">#REF!</definedName>
    <definedName name="TRFNAME1" localSheetId="1">#REF!</definedName>
    <definedName name="TRFNAME1" localSheetId="2">#REF!</definedName>
    <definedName name="TRFNAME1" localSheetId="5">#REF!</definedName>
    <definedName name="TRFNAME1" localSheetId="6">#REF!</definedName>
    <definedName name="TRFNAME1" localSheetId="7">#REF!</definedName>
    <definedName name="TRFNAME1">#REF!</definedName>
    <definedName name="TRFNAME2" localSheetId="1">#REF!</definedName>
    <definedName name="TRFNAME2" localSheetId="2">#REF!</definedName>
    <definedName name="TRFNAME2" localSheetId="5">#REF!</definedName>
    <definedName name="TRFNAME2" localSheetId="6">#REF!</definedName>
    <definedName name="TRFNAME2" localSheetId="7">#REF!</definedName>
    <definedName name="TRFNAME2">#REF!</definedName>
    <definedName name="TRFSHORTNM1" localSheetId="1">#REF!</definedName>
    <definedName name="TRFSHORTNM1" localSheetId="2">#REF!</definedName>
    <definedName name="TRFSHORTNM1" localSheetId="5">#REF!</definedName>
    <definedName name="TRFSHORTNM1" localSheetId="6">#REF!</definedName>
    <definedName name="TRFSHORTNM1" localSheetId="7">#REF!</definedName>
    <definedName name="TRFSHORTNM1">#REF!</definedName>
    <definedName name="TRFSHORTNM2" localSheetId="1">#REF!</definedName>
    <definedName name="TRFSHORTNM2" localSheetId="2">#REF!</definedName>
    <definedName name="TRFSHORTNM2" localSheetId="5">#REF!</definedName>
    <definedName name="TRFSHORTNM2" localSheetId="6">#REF!</definedName>
    <definedName name="TRFSHORTNM2" localSheetId="7">#REF!</definedName>
    <definedName name="TRFSHORTNM2">#REF!</definedName>
    <definedName name="TrnBlkKwhChg1" localSheetId="1">#REF!</definedName>
    <definedName name="TrnBlkKwhChg1" localSheetId="2">#REF!</definedName>
    <definedName name="TrnBlkKwhChg1" localSheetId="5">#REF!</definedName>
    <definedName name="TrnBlkKwhChg1" localSheetId="6">#REF!</definedName>
    <definedName name="TrnBlkKwhChg1" localSheetId="7">#REF!</definedName>
    <definedName name="TrnBlkKwhChg1">#REF!</definedName>
    <definedName name="TrnBlkKwhChg2" localSheetId="1">#REF!</definedName>
    <definedName name="TrnBlkKwhChg2" localSheetId="2">#REF!</definedName>
    <definedName name="TrnBlkKwhChg2" localSheetId="5">#REF!</definedName>
    <definedName name="TrnBlkKwhChg2" localSheetId="6">#REF!</definedName>
    <definedName name="TrnBlkKwhChg2" localSheetId="7">#REF!</definedName>
    <definedName name="TrnBlkKwhChg2">#REF!</definedName>
    <definedName name="TrnBlkKwhChg3" localSheetId="1">#REF!</definedName>
    <definedName name="TrnBlkKwhChg3" localSheetId="2">#REF!</definedName>
    <definedName name="TrnBlkKwhChg3" localSheetId="5">#REF!</definedName>
    <definedName name="TrnBlkKwhChg3" localSheetId="6">#REF!</definedName>
    <definedName name="TrnBlkKwhChg3" localSheetId="7">#REF!</definedName>
    <definedName name="TrnBlkKwhChg3">#REF!</definedName>
    <definedName name="TrnBlkKwhChgT" localSheetId="1">#REF!</definedName>
    <definedName name="TrnBlkKwhChgT" localSheetId="2">#REF!</definedName>
    <definedName name="TrnBlkKwhChgT" localSheetId="5">#REF!</definedName>
    <definedName name="TrnBlkKwhChgT" localSheetId="6">#REF!</definedName>
    <definedName name="TrnBlkKwhChgT" localSheetId="7">#REF!</definedName>
    <definedName name="TrnBlkKwhChgT">#REF!</definedName>
    <definedName name="TRNCCHG" localSheetId="1">#REF!</definedName>
    <definedName name="TRNCCHG" localSheetId="2">#REF!</definedName>
    <definedName name="TRNCCHG" localSheetId="5">#REF!</definedName>
    <definedName name="TRNCCHG" localSheetId="6">#REF!</definedName>
    <definedName name="TRNCCHG" localSheetId="7">#REF!</definedName>
    <definedName name="TRNCCHG">#REF!</definedName>
    <definedName name="TrnCustChg" localSheetId="1">#REF!</definedName>
    <definedName name="TrnCustChg" localSheetId="2">#REF!</definedName>
    <definedName name="TrnCustChg" localSheetId="5">#REF!</definedName>
    <definedName name="TrnCustChg" localSheetId="6">#REF!</definedName>
    <definedName name="TrnCustChg" localSheetId="7">#REF!</definedName>
    <definedName name="TrnCustChg">#REF!</definedName>
    <definedName name="TRNDCHG1" localSheetId="1">#REF!</definedName>
    <definedName name="TRNDCHG1" localSheetId="2">#REF!</definedName>
    <definedName name="TRNDCHG1" localSheetId="5">#REF!</definedName>
    <definedName name="TRNDCHG1" localSheetId="6">#REF!</definedName>
    <definedName name="TRNDCHG1" localSheetId="7">#REF!</definedName>
    <definedName name="TRNDCHG1">#REF!</definedName>
    <definedName name="TRNDCHG2" localSheetId="1">#REF!</definedName>
    <definedName name="TRNDCHG2" localSheetId="2">#REF!</definedName>
    <definedName name="TRNDCHG2" localSheetId="5">#REF!</definedName>
    <definedName name="TRNDCHG2" localSheetId="6">#REF!</definedName>
    <definedName name="TRNDCHG2" localSheetId="7">#REF!</definedName>
    <definedName name="TRNDCHG2">#REF!</definedName>
    <definedName name="TrnDmdChg1" localSheetId="1">#REF!</definedName>
    <definedName name="TrnDmdChg1" localSheetId="2">#REF!</definedName>
    <definedName name="TrnDmdChg1" localSheetId="5">#REF!</definedName>
    <definedName name="TrnDmdChg1" localSheetId="6">#REF!</definedName>
    <definedName name="TrnDmdChg1" localSheetId="7">#REF!</definedName>
    <definedName name="TrnDmdChg1">#REF!</definedName>
    <definedName name="TrnDmdChg2" localSheetId="1">#REF!</definedName>
    <definedName name="TrnDmdChg2" localSheetId="2">#REF!</definedName>
    <definedName name="TrnDmdChg2" localSheetId="5">#REF!</definedName>
    <definedName name="TrnDmdChg2" localSheetId="6">#REF!</definedName>
    <definedName name="TrnDmdChg2" localSheetId="7">#REF!</definedName>
    <definedName name="TrnDmdChg2">#REF!</definedName>
    <definedName name="TRNECHG1" localSheetId="1">#REF!</definedName>
    <definedName name="TRNECHG1" localSheetId="2">#REF!</definedName>
    <definedName name="TRNECHG1" localSheetId="5">#REF!</definedName>
    <definedName name="TRNECHG1" localSheetId="6">#REF!</definedName>
    <definedName name="TRNECHG1" localSheetId="7">#REF!</definedName>
    <definedName name="TRNECHG1">#REF!</definedName>
    <definedName name="TRNECHGB1" localSheetId="1">#REF!</definedName>
    <definedName name="TRNECHGB1" localSheetId="2">#REF!</definedName>
    <definedName name="TRNECHGB1" localSheetId="5">#REF!</definedName>
    <definedName name="TRNECHGB1" localSheetId="6">#REF!</definedName>
    <definedName name="TRNECHGB1" localSheetId="7">#REF!</definedName>
    <definedName name="TRNECHGB1">#REF!</definedName>
    <definedName name="TRNECHGB2" localSheetId="1">#REF!</definedName>
    <definedName name="TRNECHGB2" localSheetId="2">#REF!</definedName>
    <definedName name="TRNECHGB2" localSheetId="5">#REF!</definedName>
    <definedName name="TRNECHGB2" localSheetId="6">#REF!</definedName>
    <definedName name="TRNECHGB2" localSheetId="7">#REF!</definedName>
    <definedName name="TRNECHGB2">#REF!</definedName>
    <definedName name="TRNECHGB3" localSheetId="1">#REF!</definedName>
    <definedName name="TRNECHGB3" localSheetId="2">#REF!</definedName>
    <definedName name="TRNECHGB3" localSheetId="5">#REF!</definedName>
    <definedName name="TRNECHGB3" localSheetId="6">#REF!</definedName>
    <definedName name="TRNECHGB3" localSheetId="7">#REF!</definedName>
    <definedName name="TRNECHGB3">#REF!</definedName>
    <definedName name="TrnMEChg" localSheetId="1">#REF!</definedName>
    <definedName name="TrnMEChg" localSheetId="2">#REF!</definedName>
    <definedName name="TrnMEChg" localSheetId="5">#REF!</definedName>
    <definedName name="TrnMEChg" localSheetId="6">#REF!</definedName>
    <definedName name="TrnMEChg" localSheetId="7">#REF!</definedName>
    <definedName name="TrnMEChg">#REF!</definedName>
    <definedName name="TRNMECHG1" localSheetId="1">#REF!</definedName>
    <definedName name="TRNMECHG1" localSheetId="2">#REF!</definedName>
    <definedName name="TRNMECHG1" localSheetId="5">#REF!</definedName>
    <definedName name="TRNMECHG1" localSheetId="6">#REF!</definedName>
    <definedName name="TRNMECHG1" localSheetId="7">#REF!</definedName>
    <definedName name="TRNMECHG1">#REF!</definedName>
    <definedName name="TRNMINDC" localSheetId="1">#REF!</definedName>
    <definedName name="TRNMINDC" localSheetId="2">#REF!</definedName>
    <definedName name="TRNMINDC" localSheetId="5">#REF!</definedName>
    <definedName name="TRNMINDC" localSheetId="6">#REF!</definedName>
    <definedName name="TRNMINDC" localSheetId="7">#REF!</definedName>
    <definedName name="TRNMINDC">#REF!</definedName>
    <definedName name="TrnMinDChg" localSheetId="1">#REF!</definedName>
    <definedName name="TrnMinDChg" localSheetId="2">#REF!</definedName>
    <definedName name="TrnMinDChg" localSheetId="5">#REF!</definedName>
    <definedName name="TrnMinDChg" localSheetId="6">#REF!</definedName>
    <definedName name="TrnMinDChg" localSheetId="7">#REF!</definedName>
    <definedName name="TrnMinDChg">#REF!</definedName>
    <definedName name="TRNMINEC" localSheetId="1">#REF!</definedName>
    <definedName name="TRNMINEC" localSheetId="2">#REF!</definedName>
    <definedName name="TRNMINEC" localSheetId="5">#REF!</definedName>
    <definedName name="TRNMINEC" localSheetId="6">#REF!</definedName>
    <definedName name="TRNMINEC" localSheetId="7">#REF!</definedName>
    <definedName name="TRNMINEC">#REF!</definedName>
    <definedName name="TrnMinEChg" localSheetId="1">#REF!</definedName>
    <definedName name="TrnMinEChg" localSheetId="2">#REF!</definedName>
    <definedName name="TrnMinEChg" localSheetId="5">#REF!</definedName>
    <definedName name="TrnMinEChg" localSheetId="6">#REF!</definedName>
    <definedName name="TrnMinEChg" localSheetId="7">#REF!</definedName>
    <definedName name="TrnMinEChg">#REF!</definedName>
    <definedName name="TrnOffPkKwh" localSheetId="1">#REF!</definedName>
    <definedName name="TrnOffPkKwh" localSheetId="2">#REF!</definedName>
    <definedName name="TrnOffPkKwh" localSheetId="5">#REF!</definedName>
    <definedName name="TrnOffPkKwh" localSheetId="6">#REF!</definedName>
    <definedName name="TrnOffPkKwh" localSheetId="7">#REF!</definedName>
    <definedName name="TrnOffPkKwh">#REF!</definedName>
    <definedName name="TRNOFKWH" localSheetId="1">#REF!</definedName>
    <definedName name="TRNOFKWH" localSheetId="2">#REF!</definedName>
    <definedName name="TRNOFKWH" localSheetId="5">#REF!</definedName>
    <definedName name="TRNOFKWH" localSheetId="6">#REF!</definedName>
    <definedName name="TRNOFKWH" localSheetId="7">#REF!</definedName>
    <definedName name="TRNOFKWH">#REF!</definedName>
    <definedName name="TrnOnPkKwh" localSheetId="1">#REF!</definedName>
    <definedName name="TrnOnPkKwh" localSheetId="2">#REF!</definedName>
    <definedName name="TrnOnPkKwh" localSheetId="5">#REF!</definedName>
    <definedName name="TrnOnPkKwh" localSheetId="6">#REF!</definedName>
    <definedName name="TrnOnPkKwh" localSheetId="7">#REF!</definedName>
    <definedName name="TrnOnPkKwh">#REF!</definedName>
    <definedName name="TRNOPKWH" localSheetId="1">#REF!</definedName>
    <definedName name="TRNOPKWH" localSheetId="2">#REF!</definedName>
    <definedName name="TRNOPKWH" localSheetId="5">#REF!</definedName>
    <definedName name="TRNOPKWH" localSheetId="6">#REF!</definedName>
    <definedName name="TRNOPKWH" localSheetId="7">#REF!</definedName>
    <definedName name="TRNOPKWH">#REF!</definedName>
    <definedName name="TRNP1EC" localSheetId="1">#REF!</definedName>
    <definedName name="TRNP1EC" localSheetId="2">#REF!</definedName>
    <definedName name="TRNP1EC" localSheetId="5">#REF!</definedName>
    <definedName name="TRNP1EC" localSheetId="6">#REF!</definedName>
    <definedName name="TRNP1EC" localSheetId="7">#REF!</definedName>
    <definedName name="TRNP1EC">#REF!</definedName>
    <definedName name="TRNP2EC" localSheetId="1">#REF!</definedName>
    <definedName name="TRNP2EC" localSheetId="2">#REF!</definedName>
    <definedName name="TRNP2EC" localSheetId="5">#REF!</definedName>
    <definedName name="TRNP2EC" localSheetId="6">#REF!</definedName>
    <definedName name="TRNP2EC" localSheetId="7">#REF!</definedName>
    <definedName name="TRNP2EC">#REF!</definedName>
    <definedName name="TRNP3EC" localSheetId="1">#REF!</definedName>
    <definedName name="TRNP3EC" localSheetId="2">#REF!</definedName>
    <definedName name="TRNP3EC" localSheetId="5">#REF!</definedName>
    <definedName name="TRNP3EC" localSheetId="6">#REF!</definedName>
    <definedName name="TRNP3EC" localSheetId="7">#REF!</definedName>
    <definedName name="TRNP3EC">#REF!</definedName>
    <definedName name="TRNP4EC" localSheetId="1">#REF!</definedName>
    <definedName name="TRNP4EC" localSheetId="2">#REF!</definedName>
    <definedName name="TRNP4EC" localSheetId="5">#REF!</definedName>
    <definedName name="TRNP4EC" localSheetId="6">#REF!</definedName>
    <definedName name="TRNP4EC" localSheetId="7">#REF!</definedName>
    <definedName name="TRNP4EC">#REF!</definedName>
    <definedName name="TRNP5EC" localSheetId="1">#REF!</definedName>
    <definedName name="TRNP5EC" localSheetId="2">#REF!</definedName>
    <definedName name="TRNP5EC" localSheetId="5">#REF!</definedName>
    <definedName name="TRNP5EC" localSheetId="6">#REF!</definedName>
    <definedName name="TRNP5EC" localSheetId="7">#REF!</definedName>
    <definedName name="TRNP5EC">#REF!</definedName>
    <definedName name="TrnPL1Chg" localSheetId="1">#REF!</definedName>
    <definedName name="TrnPL1Chg" localSheetId="2">#REF!</definedName>
    <definedName name="TrnPL1Chg" localSheetId="5">#REF!</definedName>
    <definedName name="TrnPL1Chg" localSheetId="6">#REF!</definedName>
    <definedName name="TrnPL1Chg" localSheetId="7">#REF!</definedName>
    <definedName name="TrnPL1Chg">#REF!</definedName>
    <definedName name="TrnPL2Chg" localSheetId="1">#REF!</definedName>
    <definedName name="TrnPL2Chg" localSheetId="2">#REF!</definedName>
    <definedName name="TrnPL2Chg" localSheetId="5">#REF!</definedName>
    <definedName name="TrnPL2Chg" localSheetId="6">#REF!</definedName>
    <definedName name="TrnPL2Chg" localSheetId="7">#REF!</definedName>
    <definedName name="TrnPL2Chg">#REF!</definedName>
    <definedName name="TrnPL3Chg" localSheetId="1">#REF!</definedName>
    <definedName name="TrnPL3Chg" localSheetId="2">#REF!</definedName>
    <definedName name="TrnPL3Chg" localSheetId="5">#REF!</definedName>
    <definedName name="TrnPL3Chg" localSheetId="6">#REF!</definedName>
    <definedName name="TrnPL3Chg" localSheetId="7">#REF!</definedName>
    <definedName name="TrnPL3Chg">#REF!</definedName>
    <definedName name="TrnPL4Chg" localSheetId="1">#REF!</definedName>
    <definedName name="TrnPL4Chg" localSheetId="2">#REF!</definedName>
    <definedName name="TrnPL4Chg" localSheetId="5">#REF!</definedName>
    <definedName name="TrnPL4Chg" localSheetId="6">#REF!</definedName>
    <definedName name="TrnPL4Chg" localSheetId="7">#REF!</definedName>
    <definedName name="TrnPL4Chg">#REF!</definedName>
    <definedName name="TrnPL5Chg" localSheetId="1">#REF!</definedName>
    <definedName name="TrnPL5Chg" localSheetId="2">#REF!</definedName>
    <definedName name="TrnPL5Chg" localSheetId="5">#REF!</definedName>
    <definedName name="TrnPL5Chg" localSheetId="6">#REF!</definedName>
    <definedName name="TrnPL5Chg" localSheetId="7">#REF!</definedName>
    <definedName name="TrnPL5Chg">#REF!</definedName>
    <definedName name="TRNRCHG" localSheetId="1">#REF!</definedName>
    <definedName name="TRNRCHG" localSheetId="2">#REF!</definedName>
    <definedName name="TRNRCHG" localSheetId="5">#REF!</definedName>
    <definedName name="TRNRCHG" localSheetId="6">#REF!</definedName>
    <definedName name="TRNRCHG" localSheetId="7">#REF!</definedName>
    <definedName name="TRNRCHG">#REF!</definedName>
    <definedName name="TrnReactiveChg" localSheetId="1">#REF!</definedName>
    <definedName name="TrnReactiveChg" localSheetId="2">#REF!</definedName>
    <definedName name="TrnReactiveChg" localSheetId="5">#REF!</definedName>
    <definedName name="TrnReactiveChg" localSheetId="6">#REF!</definedName>
    <definedName name="TrnReactiveChg" localSheetId="7">#REF!</definedName>
    <definedName name="TrnReactiveChg">#REF!</definedName>
    <definedName name="TRNSKWTOFPK" localSheetId="1">#REF!</definedName>
    <definedName name="TRNSKWTOFPK" localSheetId="2">#REF!</definedName>
    <definedName name="TRNSKWTOFPK" localSheetId="5">#REF!</definedName>
    <definedName name="TRNSKWTOFPK" localSheetId="6">#REF!</definedName>
    <definedName name="TRNSKWTOFPK" localSheetId="7">#REF!</definedName>
    <definedName name="TRNSKWTOFPK">#REF!</definedName>
    <definedName name="TRNSKWTONPK" localSheetId="1">#REF!</definedName>
    <definedName name="TRNSKWTONPK" localSheetId="2">#REF!</definedName>
    <definedName name="TRNSKWTONPK" localSheetId="5">#REF!</definedName>
    <definedName name="TRNSKWTONPK" localSheetId="6">#REF!</definedName>
    <definedName name="TRNSKWTONPK" localSheetId="7">#REF!</definedName>
    <definedName name="TRNSKWTONPK">#REF!</definedName>
    <definedName name="TRNXOFKVA" localSheetId="1">#REF!</definedName>
    <definedName name="TRNXOFKVA" localSheetId="2">#REF!</definedName>
    <definedName name="TRNXOFKVA" localSheetId="5">#REF!</definedName>
    <definedName name="TRNXOFKVA" localSheetId="6">#REF!</definedName>
    <definedName name="TRNXOFKVA" localSheetId="7">#REF!</definedName>
    <definedName name="TRNXOFKVA">#REF!</definedName>
    <definedName name="TRNXOFKW" localSheetId="1">#REF!</definedName>
    <definedName name="TRNXOFKW" localSheetId="2">#REF!</definedName>
    <definedName name="TRNXOFKW" localSheetId="5">#REF!</definedName>
    <definedName name="TRNXOFKW" localSheetId="6">#REF!</definedName>
    <definedName name="TRNXOFKW" localSheetId="7">#REF!</definedName>
    <definedName name="TRNXOFKW">#REF!</definedName>
    <definedName name="TrnXOfpKvaChg" localSheetId="1">#REF!</definedName>
    <definedName name="TrnXOfpKvaChg" localSheetId="2">#REF!</definedName>
    <definedName name="TrnXOfpKvaChg" localSheetId="5">#REF!</definedName>
    <definedName name="TrnXOfpKvaChg" localSheetId="6">#REF!</definedName>
    <definedName name="TrnXOfpKvaChg" localSheetId="7">#REF!</definedName>
    <definedName name="TrnXOfpKvaChg">#REF!</definedName>
    <definedName name="TrnXOfpKwChg" localSheetId="1">#REF!</definedName>
    <definedName name="TrnXOfpKwChg" localSheetId="2">#REF!</definedName>
    <definedName name="TrnXOfpKwChg" localSheetId="5">#REF!</definedName>
    <definedName name="TrnXOfpKwChg" localSheetId="6">#REF!</definedName>
    <definedName name="TrnXOfpKwChg" localSheetId="7">#REF!</definedName>
    <definedName name="TrnXOfpKwChg">#REF!</definedName>
    <definedName name="TTLBSRATETTL" localSheetId="1">#REF!</definedName>
    <definedName name="TTLBSRATETTL" localSheetId="2">#REF!</definedName>
    <definedName name="TTLBSRATETTL" localSheetId="5">#REF!</definedName>
    <definedName name="TTLBSRATETTL" localSheetId="6">#REF!</definedName>
    <definedName name="TTLBSRATETTL" localSheetId="7">#REF!</definedName>
    <definedName name="TTLBSRATETTL">#REF!</definedName>
    <definedName name="TTLCOGENKWH" localSheetId="1">#REF!</definedName>
    <definedName name="TTLCOGENKWH" localSheetId="2">#REF!</definedName>
    <definedName name="TTLCOGENKWH" localSheetId="5">#REF!</definedName>
    <definedName name="TTLCOGENKWH" localSheetId="6">#REF!</definedName>
    <definedName name="TTLCOGENKWH" localSheetId="7">#REF!</definedName>
    <definedName name="TTLCOGENKWH">#REF!</definedName>
    <definedName name="UNBUNDIND" localSheetId="1">#REF!</definedName>
    <definedName name="UNBUNDIND" localSheetId="2">#REF!</definedName>
    <definedName name="UNBUNDIND" localSheetId="5">#REF!</definedName>
    <definedName name="UNBUNDIND" localSheetId="6">#REF!</definedName>
    <definedName name="UNBUNDIND" localSheetId="7">#REF!</definedName>
    <definedName name="UNBUNDIND">#REF!</definedName>
    <definedName name="Z_3768C7C8_9953_11DA_B318_000FB55D51DC_.wvu.PrintArea" localSheetId="5" hidden="1">'WS C  - Working Capital'!$A$10:$N$55</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Capital'!$A$10:$N$55</definedName>
    <definedName name="Z_3BDD6235_B127_4929_8311_BDAF7BB89818_.wvu.PrintTitles" localSheetId="5" hidden="1">'WS C  - Working Capital'!#REF!</definedName>
    <definedName name="Z_3BDD6235_B127_4929_8311_BDAF7BB89818_.wvu.Rows" localSheetId="5" hidden="1">'WS C  - Working Capital'!#REF!</definedName>
    <definedName name="Z_49836741_7C98_4E9F_B087_44FEA01CDD90_.wvu.PrintTitles" localSheetId="1" hidden="1">'WS A I&amp;M Transco'!$1:$5</definedName>
    <definedName name="Z_5393E2C2_9F43_4953_9279_515BED31A0E1_.wvu.PrintTitles" localSheetId="1" hidden="1">'WS A I&amp;M Transco'!$1:$5</definedName>
    <definedName name="Z_562619AC_E4C7_4EA4_92E4_B84A06C5F4E7_.wvu.PrintTitles" localSheetId="1" hidden="1">'WS A I&amp;M Transco'!$1:$5</definedName>
    <definedName name="Z_8F368326_29F3_45FB_9537_B4C1D277B758_.wvu.PrintTitles" localSheetId="1" hidden="1">'WS A I&amp;M Transco'!$1:$5</definedName>
    <definedName name="Z_B0241363_5C8A_48FC_89A6_56D55586BABE_.wvu.PrintArea" localSheetId="5" hidden="1">'WS C  - Working Capital'!$A$10:$N$55</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Capital'!$A$10:$N$55</definedName>
    <definedName name="Z_C0EA0F9F_7310_4201_82C9_7B8FC8DB9137_.wvu.PrintTitles" localSheetId="5" hidden="1">'WS C  - Working Capital'!#REF!</definedName>
    <definedName name="Z_C0EA0F9F_7310_4201_82C9_7B8FC8DB9137_.wvu.Rows" localSheetId="5" hidden="1">'WS C  - Working Capital'!#REF!</definedName>
    <definedName name="Z_C12ECF60_1B7C_4F63_BA54_D58195F676A4_.wvu.PrintTitles" localSheetId="1" hidden="1">'WS A I&amp;M Transco'!$1:$5</definedName>
    <definedName name="Z_CDB2C9AB_33A7_4569_910B_BEE9C9B61130_.wvu.PrintTitles" localSheetId="1" hidden="1">'WS A I&amp;M Transco'!$1:$5</definedName>
    <definedName name="Z_D33931FF_0065_485F_A194_AF9536E3035A_.wvu.PrintTitles" localSheetId="1" hidden="1">'WS A I&amp;M Transco'!$1:$5</definedName>
    <definedName name="Zip" localSheetId="1">#REF!</definedName>
    <definedName name="Zip" localSheetId="2">#REF!</definedName>
    <definedName name="Zip" localSheetId="5">#REF!</definedName>
    <definedName name="Zip" localSheetId="6">#REF!</definedName>
    <definedName name="Zip" localSheetId="7">#REF!</definedName>
    <definedName name="Zip">#REF!</definedName>
  </definedNames>
  <calcPr calcId="162913"/>
</workbook>
</file>

<file path=xl/calcChain.xml><?xml version="1.0" encoding="utf-8"?>
<calcChain xmlns="http://schemas.openxmlformats.org/spreadsheetml/2006/main">
  <c r="D152" i="1" l="1"/>
  <c r="D299" i="1" l="1"/>
  <c r="F27" i="14"/>
  <c r="F23" i="14"/>
  <c r="F19" i="14"/>
  <c r="A17" i="14"/>
  <c r="A21" i="14" s="1"/>
  <c r="A25" i="14" s="1"/>
  <c r="F15" i="14"/>
  <c r="A13" i="14"/>
  <c r="F11" i="14"/>
  <c r="F29" i="14" s="1"/>
  <c r="E27" i="7" l="1"/>
  <c r="D13" i="11"/>
  <c r="E13" i="11" s="1"/>
  <c r="E17" i="12"/>
  <c r="E18" i="12"/>
  <c r="E19" i="12"/>
  <c r="E20" i="12"/>
  <c r="E21" i="12"/>
  <c r="E22" i="12"/>
  <c r="E23" i="12"/>
  <c r="E24" i="12"/>
  <c r="E25" i="12"/>
  <c r="E26" i="12"/>
  <c r="E27" i="12"/>
  <c r="E28" i="12"/>
  <c r="E29" i="12"/>
  <c r="E30" i="12"/>
  <c r="E32" i="12"/>
  <c r="A16" i="12" l="1"/>
  <c r="A17" i="12"/>
  <c r="A18" i="12" s="1"/>
  <c r="A19" i="12" s="1"/>
  <c r="A20" i="12" s="1"/>
  <c r="A21" i="12" s="1"/>
  <c r="A22" i="12" s="1"/>
  <c r="A23" i="12" s="1"/>
  <c r="A24" i="12" s="1"/>
  <c r="A25" i="12" s="1"/>
  <c r="A26" i="12" s="1"/>
  <c r="A27" i="12" s="1"/>
  <c r="A28" i="12" s="1"/>
  <c r="A29" i="12" s="1"/>
  <c r="A30" i="12" s="1"/>
  <c r="A31" i="12" s="1"/>
  <c r="A32" i="12" s="1"/>
  <c r="D25" i="12"/>
  <c r="D32" i="12" s="1"/>
  <c r="D26" i="12"/>
  <c r="D27" i="12"/>
  <c r="D28" i="12"/>
  <c r="D29" i="12"/>
  <c r="D30" i="12"/>
  <c r="C32" i="12" l="1"/>
  <c r="E52" i="11" l="1"/>
  <c r="E43" i="11"/>
  <c r="E41" i="11"/>
  <c r="E40" i="11"/>
  <c r="E39" i="11"/>
  <c r="E18" i="11"/>
  <c r="E19" i="11"/>
  <c r="E20" i="11"/>
  <c r="E21" i="11"/>
  <c r="E22" i="11"/>
  <c r="E23" i="11"/>
  <c r="E24" i="11"/>
  <c r="E25" i="11"/>
  <c r="E26" i="11"/>
  <c r="E27" i="11"/>
  <c r="E28" i="11"/>
  <c r="E29" i="11"/>
  <c r="E32" i="11"/>
  <c r="E17" i="11"/>
  <c r="A16" i="1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D53" i="11"/>
  <c r="E53" i="11" s="1"/>
  <c r="D46" i="11"/>
  <c r="E46" i="11" s="1"/>
  <c r="D45" i="11"/>
  <c r="E45" i="11" s="1"/>
  <c r="D44" i="11"/>
  <c r="E44" i="11" s="1"/>
  <c r="D43" i="11"/>
  <c r="D42" i="11"/>
  <c r="E42" i="11" s="1"/>
  <c r="D32" i="11"/>
  <c r="D31" i="11"/>
  <c r="E31" i="11" s="1"/>
  <c r="D30" i="11"/>
  <c r="E30" i="11" s="1"/>
  <c r="E48" i="11" l="1"/>
  <c r="E55" i="11" s="1"/>
  <c r="E34" i="11"/>
  <c r="D34" i="11"/>
  <c r="C48" i="11"/>
  <c r="C55" i="11" s="1"/>
  <c r="C34" i="11"/>
  <c r="D48" i="11"/>
  <c r="D55" i="11" s="1"/>
  <c r="E19" i="7" l="1"/>
  <c r="I215" i="1" l="1"/>
  <c r="E28" i="9"/>
  <c r="G10" i="9"/>
  <c r="D92" i="1" l="1"/>
  <c r="D90" i="1"/>
  <c r="D84" i="1"/>
  <c r="D82" i="1"/>
  <c r="F15" i="10"/>
  <c r="D15" i="10"/>
  <c r="D116" i="1" l="1"/>
  <c r="D256" i="1"/>
  <c r="I250" i="1"/>
  <c r="H16" i="9" l="1"/>
  <c r="G53" i="8"/>
  <c r="D53" i="8"/>
  <c r="J52" i="8"/>
  <c r="K52" i="8" s="1"/>
  <c r="J51" i="8"/>
  <c r="K51" i="8" s="1"/>
  <c r="E51" i="8" s="1"/>
  <c r="J50" i="8"/>
  <c r="K50" i="8" s="1"/>
  <c r="E50" i="8" s="1"/>
  <c r="J49" i="8"/>
  <c r="I48" i="8"/>
  <c r="K48" i="8" s="1"/>
  <c r="E48" i="8" s="1"/>
  <c r="I47" i="8"/>
  <c r="K47" i="8" s="1"/>
  <c r="E47" i="8" s="1"/>
  <c r="I46" i="8"/>
  <c r="K46" i="8" s="1"/>
  <c r="E46" i="8" s="1"/>
  <c r="I45" i="8"/>
  <c r="K45" i="8" s="1"/>
  <c r="E45" i="8" s="1"/>
  <c r="I44" i="8"/>
  <c r="K44" i="8" s="1"/>
  <c r="E44" i="8" s="1"/>
  <c r="I43" i="8"/>
  <c r="K43" i="8" s="1"/>
  <c r="E43" i="8" s="1"/>
  <c r="I42" i="8"/>
  <c r="K42" i="8" s="1"/>
  <c r="E42" i="8" s="1"/>
  <c r="I41" i="8"/>
  <c r="K41" i="8" s="1"/>
  <c r="E41" i="8" s="1"/>
  <c r="I40" i="8"/>
  <c r="K40" i="8" s="1"/>
  <c r="E40" i="8" s="1"/>
  <c r="I39" i="8"/>
  <c r="K39" i="8" s="1"/>
  <c r="E39" i="8" s="1"/>
  <c r="I38" i="8"/>
  <c r="K38" i="8" s="1"/>
  <c r="E38" i="8" s="1"/>
  <c r="I37" i="8"/>
  <c r="K37" i="8" s="1"/>
  <c r="B32" i="8"/>
  <c r="G29" i="8"/>
  <c r="D29" i="8"/>
  <c r="A17" i="8"/>
  <c r="A19" i="8" s="1"/>
  <c r="A21" i="8" s="1"/>
  <c r="A27" i="8" s="1"/>
  <c r="A29" i="8" s="1"/>
  <c r="A35" i="8" s="1"/>
  <c r="A37" i="8" s="1"/>
  <c r="A38" i="8" s="1"/>
  <c r="A39" i="8" s="1"/>
  <c r="A40" i="8" s="1"/>
  <c r="A41" i="8" s="1"/>
  <c r="A42" i="8" s="1"/>
  <c r="A43" i="8" s="1"/>
  <c r="A44" i="8" s="1"/>
  <c r="A45" i="8" s="1"/>
  <c r="A46" i="8" s="1"/>
  <c r="A47" i="8" s="1"/>
  <c r="A48" i="8" s="1"/>
  <c r="A49" i="8" s="1"/>
  <c r="A50" i="8" s="1"/>
  <c r="A51" i="8" s="1"/>
  <c r="A52" i="8" s="1"/>
  <c r="D160" i="1"/>
  <c r="E36" i="7"/>
  <c r="D108" i="1" s="1"/>
  <c r="E28" i="7"/>
  <c r="D107" i="1" s="1"/>
  <c r="E20" i="7"/>
  <c r="D98" i="1"/>
  <c r="D100" i="1"/>
  <c r="D106" i="1" l="1"/>
  <c r="E30" i="9"/>
  <c r="I245" i="1"/>
  <c r="J53" i="8"/>
  <c r="J29" i="8" s="1"/>
  <c r="A23" i="9"/>
  <c r="K53" i="8"/>
  <c r="K29" i="8" s="1"/>
  <c r="E37" i="8"/>
  <c r="I53" i="8"/>
  <c r="I29" i="8" s="1"/>
  <c r="K49" i="8"/>
  <c r="E49" i="8" s="1"/>
  <c r="A17" i="7"/>
  <c r="D117" i="1" l="1"/>
  <c r="A25" i="9"/>
  <c r="A26" i="9" s="1"/>
  <c r="A27" i="9" s="1"/>
  <c r="A28" i="9" s="1"/>
  <c r="E53" i="8"/>
  <c r="E29" i="8" s="1"/>
  <c r="A18" i="7"/>
  <c r="A19" i="7" s="1"/>
  <c r="A20" i="7" s="1"/>
  <c r="A23" i="7" s="1"/>
  <c r="A25" i="7" s="1"/>
  <c r="A30" i="9" l="1"/>
  <c r="A26" i="7"/>
  <c r="A27" i="7" s="1"/>
  <c r="A28" i="7" s="1"/>
  <c r="A31" i="7" s="1"/>
  <c r="A33" i="7" s="1"/>
  <c r="D20" i="7"/>
  <c r="A34" i="7" l="1"/>
  <c r="A35" i="7" s="1"/>
  <c r="A36" i="7" s="1"/>
  <c r="D28" i="7"/>
  <c r="D36" i="7" l="1"/>
  <c r="E71" i="2" l="1"/>
  <c r="E70" i="2"/>
  <c r="E69" i="2"/>
  <c r="E68" i="2"/>
  <c r="E67" i="2"/>
  <c r="E66" i="2"/>
  <c r="E64" i="2"/>
  <c r="E65" i="2"/>
  <c r="E63" i="2"/>
  <c r="E62" i="2"/>
  <c r="E60" i="2"/>
  <c r="E61" i="2"/>
  <c r="E59" i="2"/>
  <c r="E58" i="2"/>
  <c r="E57" i="2"/>
  <c r="E56" i="2"/>
  <c r="E77" i="2"/>
  <c r="E78" i="2"/>
  <c r="E79" i="2"/>
  <c r="E76" i="2"/>
  <c r="E75" i="2"/>
  <c r="E74" i="2"/>
  <c r="E73" i="2"/>
  <c r="E81" i="2"/>
  <c r="E82" i="2"/>
  <c r="E80" i="2"/>
  <c r="E72" i="2"/>
  <c r="E53" i="2"/>
  <c r="E50" i="2"/>
  <c r="E51" i="2"/>
  <c r="E52" i="2"/>
  <c r="E49" i="2"/>
  <c r="E48" i="2"/>
  <c r="E47" i="2"/>
  <c r="E45" i="2"/>
  <c r="E46" i="2"/>
  <c r="E44" i="2"/>
  <c r="E43" i="2"/>
  <c r="E36" i="2"/>
  <c r="E37" i="2"/>
  <c r="E38" i="2"/>
  <c r="E39" i="2"/>
  <c r="E40" i="2"/>
  <c r="E41" i="2"/>
  <c r="E42" i="2"/>
  <c r="E35" i="2"/>
  <c r="E54" i="2"/>
  <c r="E55" i="2"/>
  <c r="E34" i="2"/>
  <c r="E33" i="2"/>
  <c r="E32" i="2"/>
  <c r="E28" i="2"/>
  <c r="E29" i="2"/>
  <c r="E30" i="2"/>
  <c r="E31" i="2"/>
  <c r="E27" i="2"/>
  <c r="E23" i="2"/>
  <c r="E24" i="2"/>
  <c r="E25" i="2"/>
  <c r="E26" i="2"/>
  <c r="E22" i="2"/>
  <c r="E18" i="2"/>
  <c r="E19" i="2"/>
  <c r="E20" i="2"/>
  <c r="E21" i="2"/>
  <c r="E17" i="2"/>
  <c r="E11" i="2"/>
  <c r="E12" i="2"/>
  <c r="E13" i="2"/>
  <c r="E14" i="2"/>
  <c r="E15" i="2"/>
  <c r="E16" i="2"/>
  <c r="E10" i="2"/>
  <c r="E9" i="2" l="1"/>
  <c r="E8" i="2"/>
  <c r="E7" i="2"/>
  <c r="E6" i="2"/>
  <c r="E5" i="2"/>
  <c r="I22" i="1" l="1"/>
  <c r="I275" i="1" l="1"/>
  <c r="D15" i="1" s="1"/>
  <c r="D156" i="1"/>
  <c r="D115" i="1" s="1"/>
  <c r="D118" i="1" s="1"/>
  <c r="I214" i="1"/>
  <c r="D14" i="1"/>
  <c r="D86" i="1"/>
  <c r="G232" i="1"/>
  <c r="G234" i="1"/>
  <c r="G235" i="1"/>
  <c r="D242" i="1"/>
  <c r="G240" i="1" s="1"/>
  <c r="I222" i="1"/>
  <c r="D97" i="1"/>
  <c r="D99" i="1"/>
  <c r="G256" i="1"/>
  <c r="I251" i="1"/>
  <c r="I253" i="1" s="1"/>
  <c r="D258" i="1" s="1"/>
  <c r="D259" i="1" s="1"/>
  <c r="G257" i="1"/>
  <c r="D176" i="1"/>
  <c r="D180" i="1" s="1"/>
  <c r="I34" i="1"/>
  <c r="D36" i="1" s="1"/>
  <c r="D236" i="1"/>
  <c r="I155" i="1"/>
  <c r="D110" i="1"/>
  <c r="D101" i="1"/>
  <c r="D173" i="1"/>
  <c r="D162" i="1"/>
  <c r="K279" i="1"/>
  <c r="H207" i="1"/>
  <c r="K139" i="1"/>
  <c r="K72" i="1"/>
  <c r="F15" i="1"/>
  <c r="F16" i="1" s="1"/>
  <c r="F17" i="1" s="1"/>
  <c r="I45" i="1"/>
  <c r="I46" i="1"/>
  <c r="I148" i="1"/>
  <c r="D75" i="1"/>
  <c r="F153" i="1"/>
  <c r="F89" i="1"/>
  <c r="F105" i="1" s="1"/>
  <c r="F170" i="1" s="1"/>
  <c r="F171" i="1"/>
  <c r="I266" i="1"/>
  <c r="I238" i="1"/>
  <c r="F108" i="1"/>
  <c r="D282" i="1"/>
  <c r="F90" i="1"/>
  <c r="F112" i="1" s="1"/>
  <c r="D210" i="1"/>
  <c r="D142" i="1"/>
  <c r="C171" i="1"/>
  <c r="F167" i="1"/>
  <c r="C167" i="1"/>
  <c r="B161" i="1"/>
  <c r="B159" i="1"/>
  <c r="C154" i="1"/>
  <c r="F151" i="1"/>
  <c r="F152" i="1" s="1"/>
  <c r="B93" i="1"/>
  <c r="B101" i="1" s="1"/>
  <c r="B92" i="1"/>
  <c r="B100" i="1" s="1"/>
  <c r="B91" i="1"/>
  <c r="B99" i="1" s="1"/>
  <c r="B90" i="1"/>
  <c r="B98" i="1" s="1"/>
  <c r="B89" i="1"/>
  <c r="B97" i="1" s="1"/>
  <c r="D94" i="1"/>
  <c r="F93" i="1"/>
  <c r="F92" i="1"/>
  <c r="G91" i="1"/>
  <c r="F91" i="1"/>
  <c r="G89" i="1"/>
  <c r="D185" i="1" l="1"/>
  <c r="D186" i="1"/>
  <c r="D187" i="1"/>
  <c r="I224" i="1"/>
  <c r="I226" i="1" s="1"/>
  <c r="D40" i="1"/>
  <c r="D42" i="1"/>
  <c r="I42" i="1"/>
  <c r="D37" i="1"/>
  <c r="I40" i="1"/>
  <c r="I41" i="1"/>
  <c r="D41" i="1"/>
  <c r="I217" i="1"/>
  <c r="I219" i="1" s="1"/>
  <c r="D102" i="1"/>
  <c r="D120" i="1" s="1"/>
  <c r="E257" i="1"/>
  <c r="I257" i="1" s="1"/>
  <c r="E258" i="1"/>
  <c r="I258" i="1" s="1"/>
  <c r="E256" i="1"/>
  <c r="I256" i="1" s="1"/>
  <c r="G14" i="1" l="1"/>
  <c r="G15" i="1" s="1"/>
  <c r="G82" i="1"/>
  <c r="I82" i="1" s="1"/>
  <c r="E233" i="1"/>
  <c r="G233" i="1" s="1"/>
  <c r="G236" i="1" s="1"/>
  <c r="I236" i="1" s="1"/>
  <c r="I240" i="1" s="1"/>
  <c r="K240" i="1" s="1"/>
  <c r="G85" i="1" s="1"/>
  <c r="I227" i="1"/>
  <c r="I228" i="1" s="1"/>
  <c r="G147" i="1" s="1"/>
  <c r="I14" i="1"/>
  <c r="I259" i="1"/>
  <c r="G90" i="1" l="1"/>
  <c r="G112" i="1" s="1"/>
  <c r="G116" i="1"/>
  <c r="I116" i="1" s="1"/>
  <c r="G84" i="1"/>
  <c r="G92" i="1" s="1"/>
  <c r="D177" i="1"/>
  <c r="D190" i="1"/>
  <c r="G153" i="1"/>
  <c r="I153" i="1" s="1"/>
  <c r="G149" i="1"/>
  <c r="I149" i="1" s="1"/>
  <c r="I147" i="1"/>
  <c r="G16" i="1"/>
  <c r="I15" i="1"/>
  <c r="G93" i="1"/>
  <c r="I85" i="1"/>
  <c r="I90" i="1" l="1"/>
  <c r="I98" i="1" s="1"/>
  <c r="I84" i="1"/>
  <c r="I93" i="1"/>
  <c r="G154" i="1"/>
  <c r="I16" i="1"/>
  <c r="G17" i="1"/>
  <c r="I17" i="1" s="1"/>
  <c r="D184" i="1"/>
  <c r="G150" i="1"/>
  <c r="I92" i="1"/>
  <c r="G159" i="1"/>
  <c r="I159" i="1" s="1"/>
  <c r="I112" i="1"/>
  <c r="I101" i="1" l="1"/>
  <c r="I86" i="1"/>
  <c r="I100" i="1"/>
  <c r="D188" i="1"/>
  <c r="D193" i="1" s="1"/>
  <c r="D202" i="1" s="1"/>
  <c r="I18" i="1"/>
  <c r="I94" i="1"/>
  <c r="G160" i="1"/>
  <c r="G151" i="1"/>
  <c r="I150" i="1"/>
  <c r="G161" i="1"/>
  <c r="I161" i="1" s="1"/>
  <c r="I154" i="1"/>
  <c r="G86" i="1" l="1"/>
  <c r="I102" i="1"/>
  <c r="G152" i="1"/>
  <c r="I152" i="1" s="1"/>
  <c r="I151" i="1"/>
  <c r="I160" i="1"/>
  <c r="G166" i="1"/>
  <c r="G102" i="1" l="1"/>
  <c r="I162" i="1"/>
  <c r="G117" i="1"/>
  <c r="I117" i="1" s="1"/>
  <c r="G169" i="1"/>
  <c r="I156" i="1"/>
  <c r="I166" i="1"/>
  <c r="G167" i="1"/>
  <c r="I167" i="1" s="1"/>
  <c r="I115" i="1" l="1"/>
  <c r="I169" i="1"/>
  <c r="G171" i="1"/>
  <c r="I171" i="1" s="1"/>
  <c r="G172" i="1"/>
  <c r="I172" i="1" s="1"/>
  <c r="G106" i="1"/>
  <c r="G186" i="1"/>
  <c r="I186" i="1" s="1"/>
  <c r="G187" i="1"/>
  <c r="I187" i="1" s="1"/>
  <c r="G185" i="1"/>
  <c r="I185" i="1" s="1"/>
  <c r="I173" i="1" l="1"/>
  <c r="G107" i="1"/>
  <c r="I106" i="1"/>
  <c r="I118" i="1"/>
  <c r="G108" i="1" l="1"/>
  <c r="I108" i="1" s="1"/>
  <c r="G109" i="1"/>
  <c r="I109" i="1" s="1"/>
  <c r="I107" i="1"/>
  <c r="I110" i="1" l="1"/>
  <c r="I120" i="1" l="1"/>
  <c r="I190" i="1" l="1"/>
  <c r="I184" i="1" l="1"/>
  <c r="I188" i="1" l="1"/>
  <c r="I193" i="1" l="1"/>
  <c r="I202" i="1" l="1"/>
  <c r="I11" i="1" l="1"/>
  <c r="I24" i="1" l="1"/>
</calcChain>
</file>

<file path=xl/comments1.xml><?xml version="1.0" encoding="utf-8"?>
<comments xmlns="http://schemas.openxmlformats.org/spreadsheetml/2006/main">
  <authors>
    <author>Tom Syner</author>
  </authors>
  <commentList>
    <comment ref="C53" authorId="0" shapeId="0">
      <text>
        <r>
          <rPr>
            <b/>
            <sz val="9"/>
            <color indexed="81"/>
            <rFont val="Tahoma"/>
            <family val="2"/>
          </rPr>
          <t>Tom Syner:</t>
        </r>
        <r>
          <rPr>
            <sz val="9"/>
            <color indexed="81"/>
            <rFont val="Tahoma"/>
            <family val="2"/>
          </rPr>
          <t xml:space="preserve">
Filter:  account like "2833002%"</t>
        </r>
      </text>
    </comment>
  </commentList>
</comments>
</file>

<file path=xl/sharedStrings.xml><?xml version="1.0" encoding="utf-8"?>
<sst xmlns="http://schemas.openxmlformats.org/spreadsheetml/2006/main" count="948" uniqueCount="569">
  <si>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</si>
  <si>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</si>
  <si>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</si>
  <si>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</si>
  <si>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</si>
  <si>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</si>
  <si>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</si>
  <si>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</si>
  <si>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</si>
  <si>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</si>
  <si>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</si>
  <si>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</si>
  <si>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</si>
  <si>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</si>
  <si>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</si>
  <si>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</si>
  <si>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</si>
  <si>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</si>
  <si>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</si>
  <si>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</si>
  <si>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</si>
  <si>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</si>
  <si>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</si>
  <si>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</si>
  <si>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</si>
  <si>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</si>
  <si>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</si>
  <si>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</si>
  <si>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</si>
  <si>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</si>
  <si>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</si>
  <si>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</si>
  <si>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</si>
  <si>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</si>
  <si>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</si>
  <si>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</si>
  <si>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</si>
  <si>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</si>
  <si>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</si>
  <si>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</si>
  <si>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</si>
  <si>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</si>
  <si>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</si>
  <si>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</si>
  <si>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</si>
  <si>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</si>
  <si>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</si>
  <si>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</si>
  <si>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</si>
  <si>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</si>
  <si>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</si>
  <si>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</si>
  <si>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</si>
  <si>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</si>
  <si>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</si>
  <si>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</si>
  <si>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</si>
  <si>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</si>
  <si>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</si>
  <si>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</si>
  <si>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</si>
  <si>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</si>
  <si>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</si>
  <si>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</si>
  <si>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</si>
  <si>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</si>
  <si>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</si>
  <si>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</si>
  <si>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</si>
  <si>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</si>
  <si>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</si>
  <si>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</si>
  <si>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</si>
  <si>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</si>
  <si>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</si>
  <si>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</si>
  <si>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</si>
  <si>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</si>
  <si>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</si>
  <si>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</si>
  <si>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</si>
  <si>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</si>
  <si>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</si>
  <si>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</si>
  <si>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</si>
  <si>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</si>
  <si>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</si>
  <si>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</si>
  <si>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</si>
  <si>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</si>
  <si>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</si>
  <si>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</si>
  <si>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</si>
  <si>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</si>
  <si>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</si>
  <si>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</si>
  <si>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</si>
  <si>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</si>
  <si>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</si>
  <si>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</si>
  <si>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</si>
  <si>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</si>
  <si>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</si>
  <si>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</si>
  <si>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</si>
  <si>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</si>
  <si>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</si>
  <si>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</si>
  <si>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</si>
  <si>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</si>
  <si>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</si>
  <si>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</si>
  <si>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</si>
  <si>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</si>
  <si>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</si>
  <si>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</si>
  <si>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</si>
  <si>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</si>
  <si>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</si>
  <si>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</si>
  <si>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</si>
  <si>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</si>
  <si>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</si>
  <si>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</si>
  <si>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</si>
  <si>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</si>
  <si>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</si>
  <si>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</si>
  <si>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</si>
  <si>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</si>
  <si>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</si>
  <si>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</si>
  <si>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</si>
  <si>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</si>
  <si>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</si>
  <si>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</si>
  <si>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</si>
  <si>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</si>
  <si>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</si>
  <si>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</si>
  <si>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</si>
  <si>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</si>
  <si>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</si>
  <si>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</si>
  <si>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</si>
  <si>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</si>
  <si>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</si>
  <si>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</si>
  <si>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</si>
  <si>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</si>
  <si>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</si>
  <si>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</si>
  <si>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</si>
  <si>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</si>
  <si>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</si>
  <si>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</si>
  <si>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</si>
  <si>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</si>
  <si>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</si>
  <si>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</si>
  <si>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</si>
  <si>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</si>
  <si>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</si>
  <si>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</si>
  <si>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</si>
  <si>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</si>
  <si>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</si>
  <si>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</si>
  <si>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</si>
  <si>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</si>
  <si>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</si>
  <si>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</si>
  <si>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</si>
  <si>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</si>
  <si>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</si>
  <si>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</si>
  <si>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</si>
  <si>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</si>
  <si>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</si>
  <si>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</si>
  <si>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</si>
  <si>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</si>
  <si>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</si>
  <si>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</si>
  <si>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</si>
  <si>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</si>
  <si>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</si>
  <si>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</si>
  <si>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</si>
  <si>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</si>
  <si>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</si>
  <si>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</si>
  <si>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</si>
  <si>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</si>
  <si>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</si>
  <si>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</si>
  <si>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</si>
  <si>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</si>
  <si>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</si>
  <si>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</si>
  <si>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</si>
  <si>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</si>
  <si>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</si>
  <si>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</si>
  <si>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</si>
  <si>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</si>
  <si>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</si>
  <si>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</si>
  <si>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</si>
  <si>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</si>
  <si>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</si>
  <si>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</si>
  <si>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</si>
  <si>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</si>
  <si>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</si>
  <si>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</si>
  <si>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</si>
  <si>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</si>
  <si>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</si>
  <si>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</si>
  <si>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</si>
  <si>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</si>
  <si>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</si>
  <si>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</si>
  <si>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</si>
  <si>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</si>
  <si>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</si>
  <si>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</si>
  <si>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</si>
  <si>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</si>
  <si>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</si>
  <si>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</si>
  <si>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</si>
  <si>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</si>
  <si>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</si>
  <si>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</si>
  <si>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</si>
  <si>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</si>
  <si>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</si>
  <si>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</si>
  <si>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</si>
  <si>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</si>
  <si>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</si>
  <si>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</si>
  <si>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</si>
  <si>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</si>
  <si>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</si>
  <si>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</si>
  <si>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</si>
  <si>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</si>
  <si>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</si>
  <si>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</si>
  <si>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</si>
  <si>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</si>
  <si>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</si>
  <si>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</si>
  <si>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</si>
  <si>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</si>
  <si>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</si>
  <si>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</si>
  <si>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</si>
  <si>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</si>
  <si>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</si>
  <si>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</si>
  <si>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</si>
  <si>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</si>
  <si>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</si>
  <si>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</si>
  <si>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</si>
  <si>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</si>
  <si>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</si>
  <si>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</si>
  <si>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</si>
  <si>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</si>
  <si>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</si>
  <si>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</si>
  <si>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</si>
  <si>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</si>
  <si>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</si>
  <si>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</si>
  <si>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</si>
  <si>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</si>
  <si>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</si>
  <si>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</si>
  <si>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</si>
  <si>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</si>
  <si>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</si>
  <si>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</si>
  <si>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</si>
  <si>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</si>
  <si>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</si>
  <si>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</si>
  <si>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</si>
  <si>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</si>
  <si>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</si>
  <si>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</si>
  <si>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</si>
  <si>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</si>
  <si>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</si>
  <si>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</si>
  <si>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</si>
  <si>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</si>
  <si>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</si>
  <si>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</si>
  <si>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</si>
  <si>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</si>
  <si>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</si>
  <si>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</si>
  <si>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</si>
  <si>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</si>
  <si>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</si>
  <si>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</si>
  <si>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</si>
  <si>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</si>
  <si>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</si>
  <si>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</si>
  <si>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</si>
  <si>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</si>
  <si>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</si>
  <si>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</si>
  <si>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</si>
  <si>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</si>
  <si>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</si>
  <si>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</si>
  <si>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</si>
  <si>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</si>
  <si>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</si>
  <si>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</si>
  <si>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</si>
  <si>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</si>
  <si>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</si>
  <si>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</si>
  <si>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</si>
  <si>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</si>
  <si>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</si>
  <si>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</si>
  <si>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</si>
  <si>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</si>
  <si>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</si>
  <si>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</si>
  <si>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</si>
  <si>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</si>
  <si>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Page No.</t>
  </si>
  <si>
    <t>Line No.</t>
  </si>
  <si>
    <t>Description</t>
  </si>
  <si>
    <t>Value</t>
  </si>
  <si>
    <t>Utility Name</t>
  </si>
  <si>
    <t>LESS ATTACHMENT GG ADJUSTMENT</t>
  </si>
  <si>
    <t>LESS ATTACHMENT MM ADJUSTMENT</t>
  </si>
  <si>
    <t>FIT</t>
  </si>
  <si>
    <t>SIT</t>
  </si>
  <si>
    <t xml:space="preserve">p </t>
  </si>
  <si>
    <t>24a</t>
  </si>
  <si>
    <t>(Excess)/Deficient Deferred Income Taxes (Note EE)</t>
  </si>
  <si>
    <t>24b</t>
  </si>
  <si>
    <t>Tax Effect of Permanent Differences and AFUDC Equity (Note FF)</t>
  </si>
  <si>
    <t>(Excess)/Deficient Deferred Income Tax Adjustment (Line 23 * Line 24a)</t>
  </si>
  <si>
    <t>26a</t>
  </si>
  <si>
    <t>26b</t>
  </si>
  <si>
    <t>Permanent Differences and AFUDC Equity Tax Adjustment (Line 23 * Line 24b)</t>
  </si>
  <si>
    <t>EE</t>
  </si>
  <si>
    <t>Includes the amortization of any excess/deficient deferred income taxes resulting from changes to income tax laws, income tax rates (including changes in apportionment) and other actions taken by a taxing authority.  Excess and deficient deferred income taxes will reduce or increase tax expense by the amount of the excess or deficiency multiplied by (1/(1-T)) (page 3, line 26a).</t>
  </si>
  <si>
    <t>FF</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</si>
  <si>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is included in page 3, line 24b and will increase or decrease tax expense by the amount of the expense or benefit included on line 24b multiplied by (1/(1-T)) (page 3, line 26b).</t>
  </si>
  <si>
    <t>(line 25 plus line 26 plus Line 26a and 26b)</t>
  </si>
  <si>
    <t>For the 12 months ended 12/31/18</t>
  </si>
  <si>
    <t>AEP INDIANA MICHIGAN TRANSMISSION COMPANY</t>
  </si>
  <si>
    <t>(A)</t>
  </si>
  <si>
    <t>(B)</t>
  </si>
  <si>
    <t>(C)</t>
  </si>
  <si>
    <t>(D)</t>
  </si>
  <si>
    <t>Number</t>
  </si>
  <si>
    <t>FF1, page 207 Col.(g) &amp; pg. 206 Col. (b), ln 58</t>
  </si>
  <si>
    <t>FF1, page 207 Col.(g) &amp; pg. 206 Col. (b), ln 57</t>
  </si>
  <si>
    <t>FF1, page 207 Col.(g) &amp; pg. 206 Col. (b), ln 99</t>
  </si>
  <si>
    <t>FF1, page 207 Col.(g) &amp; pg. 206 Col. (b), ln 98</t>
  </si>
  <si>
    <t>FF1, page 205 Col.(g) &amp; pg. 204 Col. (b), ln 5</t>
  </si>
  <si>
    <t>FF1, page 219, ln 25, Col. (b)</t>
  </si>
  <si>
    <t>FF1, page 219, ln 28, Col. (b)</t>
  </si>
  <si>
    <t>FF1, page 200, ln 21, Col. (b)</t>
  </si>
  <si>
    <t>AEPTCo subsidiaries in PJM</t>
  </si>
  <si>
    <t>Balance @ December 31, 2018</t>
  </si>
  <si>
    <t xml:space="preserve"> Worksheet A Rate Base</t>
  </si>
  <si>
    <t>Gross Plant In Service</t>
  </si>
  <si>
    <t>Line 
No</t>
  </si>
  <si>
    <t>Month</t>
  </si>
  <si>
    <t>Transmission ARO</t>
  </si>
  <si>
    <t>General</t>
  </si>
  <si>
    <t>General ARO</t>
  </si>
  <si>
    <t>Intangible</t>
  </si>
  <si>
    <t>(a)</t>
  </si>
  <si>
    <t>(d)</t>
  </si>
  <si>
    <t>(e)</t>
  </si>
  <si>
    <t>(h)</t>
  </si>
  <si>
    <t>(i)</t>
  </si>
  <si>
    <t>(j)</t>
  </si>
  <si>
    <t>December  of Rate Year</t>
  </si>
  <si>
    <t>Accumulated Depreciation</t>
  </si>
  <si>
    <t>(b)</t>
  </si>
  <si>
    <t>(c)</t>
  </si>
  <si>
    <t>AEP Indiana Michigan Transmission Company</t>
  </si>
  <si>
    <t xml:space="preserve"> Worksheet B Supporting ADIT and ITC Balances</t>
  </si>
  <si>
    <t>Source</t>
  </si>
  <si>
    <t>Year End Utility Deferrals</t>
  </si>
  <si>
    <t>Less:  ARO Related Deferrals</t>
  </si>
  <si>
    <t>Less: Other Excluded Deferrals</t>
  </si>
  <si>
    <t>Transmission Related Deferrals</t>
  </si>
  <si>
    <t>Account 282</t>
  </si>
  <si>
    <t>Account 283</t>
  </si>
  <si>
    <t xml:space="preserve">Account 190 </t>
  </si>
  <si>
    <t>NOTE 1</t>
  </si>
  <si>
    <t>Worksheet C Supporting Working Capital Rate Base Adjustments</t>
  </si>
  <si>
    <t>( C )</t>
  </si>
  <si>
    <t>Materials &amp; Supplies</t>
  </si>
  <si>
    <t>Transmission Materials &amp; Supplies</t>
  </si>
  <si>
    <t>General Materials &amp; Supplies</t>
  </si>
  <si>
    <t>Stores Expense (Undistributed) - Account 163</t>
  </si>
  <si>
    <t>Prepayment Balance Summary (Note 1)</t>
  </si>
  <si>
    <t>100%</t>
  </si>
  <si>
    <t>Total Included</t>
  </si>
  <si>
    <t xml:space="preserve">Average of </t>
  </si>
  <si>
    <t>Excludable</t>
  </si>
  <si>
    <t xml:space="preserve">Plant </t>
  </si>
  <si>
    <t>Labor</t>
  </si>
  <si>
    <t>in Ratebase</t>
  </si>
  <si>
    <t>YE Balance</t>
  </si>
  <si>
    <t>Balances</t>
  </si>
  <si>
    <t>Related</t>
  </si>
  <si>
    <t>(E)+(F)+(G)</t>
  </si>
  <si>
    <t>Acc. No.</t>
  </si>
  <si>
    <t>Explanation</t>
  </si>
  <si>
    <t>Prepaid Insurance</t>
  </si>
  <si>
    <t>Prepaid Insurance - EIS</t>
  </si>
  <si>
    <t>Prepaid Lease</t>
  </si>
  <si>
    <t>Prepaid Rents</t>
  </si>
  <si>
    <t>Prepaid Use Tax</t>
  </si>
  <si>
    <t>Prepaid Employee Benefits</t>
  </si>
  <si>
    <t>Other Prepayments</t>
  </si>
  <si>
    <t>Prepaid Carry Cost-Factored AR</t>
  </si>
  <si>
    <t>Prepaid Pension Benefits</t>
  </si>
  <si>
    <t>FAS 158 Qual Contra Asset</t>
  </si>
  <si>
    <t>FAS 112 ASSETS</t>
  </si>
  <si>
    <t>Prepaid OCIP Work Comp</t>
  </si>
  <si>
    <t>Prepaid OCIP Work Comp LT</t>
  </si>
  <si>
    <t>Prepaid OCIP Work Comp - Aff</t>
  </si>
  <si>
    <t>Prepaid OCIP Work Comp LT - Aff</t>
  </si>
  <si>
    <t xml:space="preserve">Subtotal - Form 1, p 111.57.c  </t>
  </si>
  <si>
    <t>Note 1:</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</si>
  <si>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</si>
  <si>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Average Balance of Common Equity</t>
  </si>
  <si>
    <t>Proprietary Capital</t>
  </si>
  <si>
    <t>Less: Preferred Stock</t>
  </si>
  <si>
    <t>Less Undistributed Sub Earnings (Acct 216.1)</t>
  </si>
  <si>
    <t>Less AOCI (Acct 219.1)</t>
  </si>
  <si>
    <t>(f)=(b)-( c)-(d)-( e)</t>
  </si>
  <si>
    <t xml:space="preserve"> (FF1 112.16)</t>
  </si>
  <si>
    <t xml:space="preserve"> (FF1 250-251)</t>
  </si>
  <si>
    <t xml:space="preserve"> (FF1 112.12)</t>
  </si>
  <si>
    <t>(FF1 112.15)</t>
  </si>
  <si>
    <t>Average Balance of Long Term Debt</t>
  </si>
  <si>
    <t>Bonds</t>
  </si>
  <si>
    <t>Less: Reacquired Bonds</t>
  </si>
  <si>
    <t>Acct 223
LT Advances from Assoc. Companies</t>
  </si>
  <si>
    <t>Acct 224
Senior Unsecured Notes</t>
  </si>
  <si>
    <t>Less: Fair Value Hedges</t>
  </si>
  <si>
    <t>Gross Proceeds Outstanding Long-Term Debt</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</si>
  <si>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</si>
  <si>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</si>
  <si>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</si>
  <si>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</si>
  <si>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</si>
  <si>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</si>
  <si>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</si>
  <si>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</si>
  <si>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</si>
  <si>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</si>
  <si>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</si>
  <si>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</si>
  <si>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</si>
  <si>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</si>
  <si>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FF1, p. 234, ln 18, Col. (c)</t>
  </si>
  <si>
    <t>FF1, p. 276 - 277, ln 19, Col. (k)</t>
  </si>
  <si>
    <t>Cost of Service Formula Rate Using Actual FF1 Balances</t>
  </si>
  <si>
    <t>AEPTCo subsidiaries in MISO</t>
  </si>
  <si>
    <t>FF1, p. 227, ln 8, Col. C</t>
  </si>
  <si>
    <t>FF1, p. 227, ln 11, Col. C</t>
  </si>
  <si>
    <t>FF1, p. 227, ln 16, Col. C</t>
  </si>
  <si>
    <t>Development of Cost of  Long Term Debt Based on Year End Outstanding Balance</t>
  </si>
  <si>
    <t>Total Interest Expense</t>
  </si>
  <si>
    <t>Cost of Debt for 2018</t>
  </si>
  <si>
    <t xml:space="preserve">On this worksheet, "Company Records" refers to AEP's accounting ledger.  </t>
  </si>
  <si>
    <t>Totals as of December 31, 2018</t>
  </si>
  <si>
    <t>2018</t>
  </si>
  <si>
    <t>Annual Interest Expense for 2018</t>
  </si>
  <si>
    <t>Worksheet D Supporting Calculation of Capital Structure and Weighted Average Cost of Capital</t>
  </si>
  <si>
    <t>Note 2</t>
  </si>
  <si>
    <t>NOTE 2</t>
  </si>
  <si>
    <t>SPECIFIED DEFERRED CREDITS</t>
  </si>
  <si>
    <t>PERIOD ENDED DECEMBER 31, 2018</t>
  </si>
  <si>
    <t>(DEBIT)  CREDIT</t>
  </si>
  <si>
    <t>COLUMN A</t>
  </si>
  <si>
    <t>COLUMN B</t>
  </si>
  <si>
    <t>COLUMN C</t>
  </si>
  <si>
    <t>COLUMN D</t>
  </si>
  <si>
    <t>PER BOOKS</t>
  </si>
  <si>
    <t>NON-APPLICABLE/NON-UTILITY</t>
  </si>
  <si>
    <t>BALANCE AS</t>
  </si>
  <si>
    <t>ACCUMULATED DEFERRED FIT ITEMS</t>
  </si>
  <si>
    <t>OF 12-31-18</t>
  </si>
  <si>
    <t>.</t>
  </si>
  <si>
    <t>ACCOUNT 282:</t>
  </si>
  <si>
    <t>BOOK VS. TAX DEPRECIATION</t>
  </si>
  <si>
    <t>R &amp; D DEDUCTION - SECTION 174</t>
  </si>
  <si>
    <t>GAIN/LOSS ON ACRS/MACRS PROPERTY</t>
  </si>
  <si>
    <t>ABFUDC</t>
  </si>
  <si>
    <t>INT EXP CAPITALIZED FOR TAX</t>
  </si>
  <si>
    <t>BOOK/TAX UNIT OF PROPERTY ADJ</t>
  </si>
  <si>
    <t>BK/TX UNIT OF PROPERTY ADJ-SEC 481 ADJ</t>
  </si>
  <si>
    <t>TX ACCEL AMORT - CAPITALIZED SOFTWARE</t>
  </si>
  <si>
    <t>CAPITALIZED RELOCATION COSTS</t>
  </si>
  <si>
    <t>CAPITALIZED SOFTWARE COST-BOOK</t>
  </si>
  <si>
    <t>REMOVAL CST</t>
  </si>
  <si>
    <t>EXCESS ADFIT - PROTECTED</t>
  </si>
  <si>
    <t>EXCESS ADFIT - UNPROTECTED</t>
  </si>
  <si>
    <t xml:space="preserve">NON-UTILITY DEFERRED FIT </t>
  </si>
  <si>
    <t>SFAS 109 FLOW-THRU 282.3</t>
  </si>
  <si>
    <t>SFAS 109 EXCESS DFIT 282.4</t>
  </si>
  <si>
    <t>TOTAL ACOUNT 282</t>
  </si>
  <si>
    <t>ACCOUNT 283:</t>
  </si>
  <si>
    <t>REG ASSET-TRANSCO PRE-FORMATION COSTS</t>
  </si>
  <si>
    <t>STATE NOL CURRENT BENEFIT</t>
  </si>
  <si>
    <t>NON-UTILITY DEFERRED FIT 283.2</t>
  </si>
  <si>
    <t>SFAS 109 FLOW-THRU 283.3</t>
  </si>
  <si>
    <t>SFAS 109 EXCESS DFIT 283.4</t>
  </si>
  <si>
    <t>SFAS 133 ADIT FED - SFAS 133 NONAFFIL 2830006</t>
  </si>
  <si>
    <t>ADIT - FED-HDG-CF-INT RATE 2830015</t>
  </si>
  <si>
    <t>DEFD STATE INCOME TAXES</t>
  </si>
  <si>
    <t xml:space="preserve">SFAS 109 - DEFD STATE INCOME TAXES </t>
  </si>
  <si>
    <t>TOTAL ACCOUNT 283</t>
  </si>
  <si>
    <t>RECOVERABLE</t>
  </si>
  <si>
    <t>BALANCE</t>
  </si>
  <si>
    <t>TOTAL ACCOUNT 190</t>
  </si>
  <si>
    <t>ADIT-FED-HDG-CF-INT RATE1900015</t>
  </si>
  <si>
    <t>ADIT FED - PENSION OCI NAF 1900009</t>
  </si>
  <si>
    <t>SFAS 133 ADIT FED - SFAS NONAFFIL 1900006</t>
  </si>
  <si>
    <t>SFAS 109 EXCESS DFIT 190.4</t>
  </si>
  <si>
    <t>SFAS 109 FLOW-THRU 190.3</t>
  </si>
  <si>
    <t>NOL-DEFERRED TAX ASSET RECLASS</t>
  </si>
  <si>
    <t>ACCRUED INTEREST-LONG-TERM-FIN 48</t>
  </si>
  <si>
    <t>ACCRD COMPANYWIDE INCENTV PLAN</t>
  </si>
  <si>
    <t>PROV POSS REV REFDS</t>
  </si>
  <si>
    <t>CIAC - BOOK RECEIPTS</t>
  </si>
  <si>
    <t>NOL &amp; TAX CREDIT C/F - DEF TAX ASSET</t>
  </si>
  <si>
    <t>ACCOUNT 190:</t>
  </si>
  <si>
    <t>DEBIT  (CREDIT)</t>
  </si>
  <si>
    <t>ACCUMULATED DEFERRED INCOME TAX IN ACCOUNT 190</t>
  </si>
  <si>
    <t>FF1, p. 274 - 275, ln 9, Col. (k)</t>
  </si>
  <si>
    <t>Represents amounts due to SFAS 109 and other non-utility balances not includable in ratebase.</t>
  </si>
  <si>
    <r>
      <t xml:space="preserve">Gross Plant In Service In </t>
    </r>
    <r>
      <rPr>
        <b/>
        <sz val="12"/>
        <color rgb="FFFF0000"/>
        <rFont val="Arial"/>
        <family val="2"/>
      </rPr>
      <t>MISO</t>
    </r>
  </si>
  <si>
    <t>Cost of Service Formula Rate Using Actual/Projected FF1 Balances</t>
  </si>
  <si>
    <t xml:space="preserve"> Worksheet G Supporting - Development of Composite State Income Tax Rate</t>
  </si>
  <si>
    <t xml:space="preserve">Indiana State Tax Rate </t>
  </si>
  <si>
    <t>Apportionment Factor - Note 1</t>
  </si>
  <si>
    <t xml:space="preserve">   Effective State Tax Rate</t>
  </si>
  <si>
    <t xml:space="preserve">Michigan Tax Rate </t>
  </si>
  <si>
    <t xml:space="preserve">________ Tax Rate </t>
  </si>
  <si>
    <t>Total Effective State Income Tax Rate</t>
  </si>
  <si>
    <t>Note 1</t>
  </si>
  <si>
    <t>Apportionment Factors are determined as part of the Company's annual tax return for that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</si>
</sst>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_(* #,##0_);_(* \(#,##0\);_(* &quot;-&quot;??_);_(@_)"/>
    <numFmt numFmtId="176" formatCode="0.0000%"/>
  </numFmts>
  <fonts count="47">
    <font>
      <sz val="12"/>
      <name val="Arial MT"/>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sz val="12"/>
      <name val="Arial MT"/>
    </font>
    <font>
      <sz val="12"/>
      <color rgb="FF0070C0"/>
      <name val="Times New Roman"/>
      <family val="1"/>
    </font>
    <font>
      <u/>
      <sz val="12"/>
      <name val="Times New Roman"/>
      <family val="1"/>
    </font>
    <font>
      <sz val="12"/>
      <color rgb="FFFF0000"/>
      <name val="Times New Roman"/>
      <family val="1"/>
    </font>
    <font>
      <sz val="10"/>
      <name val="Times New Roman"/>
      <family val="1"/>
    </font>
    <font>
      <sz val="12"/>
      <name val="Arial"/>
      <family val="2"/>
    </font>
    <font>
      <b/>
      <sz val="10"/>
      <name val="Arial"/>
      <family val="2"/>
    </font>
    <font>
      <b/>
      <u/>
      <sz val="10"/>
      <name val="Arial"/>
      <family val="2"/>
    </font>
    <font>
      <u/>
      <sz val="10"/>
      <name val="Arial"/>
      <family val="2"/>
    </font>
    <font>
      <sz val="10"/>
      <color indexed="12"/>
      <name val="Arial"/>
      <family val="2"/>
    </font>
    <font>
      <b/>
      <sz val="10"/>
      <color indexed="10"/>
      <name val="Arial"/>
      <family val="2"/>
    </font>
    <font>
      <sz val="10"/>
      <name val="Arial"/>
    </font>
    <font>
      <sz val="10"/>
      <color indexed="40"/>
      <name val="Arial"/>
      <family val="2"/>
    </font>
    <font>
      <sz val="9"/>
      <name val="Arial"/>
      <family val="2"/>
    </font>
    <font>
      <b/>
      <u/>
      <sz val="14"/>
      <name val="Arial"/>
      <family val="2"/>
    </font>
    <font>
      <sz val="11"/>
      <name val="Arial"/>
      <family val="2"/>
    </font>
    <font>
      <b/>
      <i/>
      <sz val="12"/>
      <name val="Times New Roman"/>
      <family val="1"/>
    </font>
    <font>
      <b/>
      <sz val="11"/>
      <name val="Arial"/>
      <family val="2"/>
    </font>
    <font>
      <b/>
      <u/>
      <sz val="11"/>
      <name val="Arial"/>
      <family val="2"/>
    </font>
    <font>
      <b/>
      <u/>
      <sz val="12"/>
      <name val="Arial"/>
      <family val="2"/>
    </font>
    <font>
      <sz val="11"/>
      <color indexed="12"/>
      <name val="Arial"/>
      <family val="2"/>
    </font>
    <font>
      <strike/>
      <u/>
      <sz val="10"/>
      <color indexed="10"/>
      <name val="Arial"/>
      <family val="2"/>
    </font>
    <font>
      <b/>
      <sz val="10"/>
      <color indexed="12"/>
      <name val="Arial"/>
      <family val="2"/>
    </font>
    <font>
      <b/>
      <strike/>
      <u/>
      <sz val="10"/>
      <color indexed="10"/>
      <name val="Arial"/>
      <family val="2"/>
    </font>
    <font>
      <b/>
      <sz val="10"/>
      <color indexed="10"/>
      <name val="Arial Narrow"/>
      <family val="2"/>
    </font>
    <font>
      <sz val="11"/>
      <color theme="1"/>
      <name val="Arial"/>
      <family val="2"/>
    </font>
    <font>
      <b/>
      <sz val="10"/>
      <color rgb="FFFF0000"/>
      <name val="Arial"/>
      <family val="2"/>
    </font>
    <font>
      <b/>
      <sz val="10"/>
      <name val="Times New Roman"/>
      <family val="1"/>
    </font>
    <font>
      <sz val="10"/>
      <color indexed="40"/>
      <name val="Times New Roman"/>
      <family val="1"/>
    </font>
    <font>
      <b/>
      <i/>
      <u/>
      <sz val="12"/>
      <name val="Arial"/>
      <family val="2"/>
    </font>
    <font>
      <sz val="10"/>
      <color indexed="8"/>
      <name val="Helv"/>
    </font>
    <font>
      <b/>
      <sz val="9"/>
      <color indexed="81"/>
      <name val="Tahoma"/>
      <family val="2"/>
    </font>
    <font>
      <sz val="9"/>
      <color indexed="81"/>
      <name val="Tahoma"/>
      <family val="2"/>
    </font>
    <font>
      <b/>
      <sz val="12"/>
      <color rgb="FFFF0000"/>
      <name val="Arial"/>
      <family val="2"/>
    </font>
    <font>
      <b/>
      <sz val="14"/>
      <name val="Arial"/>
      <family val="2"/>
    </font>
    <font>
      <sz val="14"/>
      <name val="Arial"/>
      <family val="2"/>
    </font>
    <font>
      <sz val="12"/>
      <color indexed="12"/>
      <name val="Arial"/>
      <family val="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27"/>
        <bgColor indexed="64"/>
      </patternFill>
    </fill>
    <fill>
      <patternFill patternType="solid">
        <fgColor indexed="22"/>
        <bgColor indexed="64"/>
      </patternFill>
    </fill>
    <fill>
      <patternFill patternType="solid">
        <fgColor rgb="FFFFFFCC"/>
        <bgColor indexed="64"/>
      </patternFill>
    </fill>
  </fills>
  <borders count="23">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64"/>
      </top>
      <bottom style="double">
        <color indexed="64"/>
      </bottom>
      <diagonal/>
    </border>
  </borders>
  <cellStyleXfs count="26">
    <xf numFmtId="173" fontId="0" fillId="0" borderId="0" applyProtection="0"/>
    <xf numFmtId="44" fontId="7" fillId="0" borderId="0" applyFont="0" applyFill="0" applyBorder="0" applyAlignment="0" applyProtection="0"/>
    <xf numFmtId="173" fontId="10" fillId="0" borderId="0" applyProtection="0"/>
    <xf numFmtId="43" fontId="10" fillId="0" borderId="0" applyFont="0" applyFill="0" applyBorder="0" applyAlignment="0" applyProtection="0"/>
    <xf numFmtId="9" fontId="10" fillId="0" borderId="0" applyFont="0" applyFill="0" applyBorder="0" applyAlignment="0" applyProtection="0"/>
    <xf numFmtId="0" fontId="1" fillId="0" borderId="0"/>
    <xf numFmtId="44" fontId="1" fillId="0" borderId="0" applyFont="0" applyFill="0" applyBorder="0" applyAlignment="0" applyProtection="0"/>
    <xf numFmtId="0" fontId="7" fillId="0" borderId="0"/>
    <xf numFmtId="0" fontId="7" fillId="0" borderId="0"/>
    <xf numFmtId="0" fontId="7" fillId="0" borderId="0"/>
    <xf numFmtId="173" fontId="10" fillId="0" borderId="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0" fontId="7" fillId="0" borderId="0"/>
    <xf numFmtId="0" fontId="10" fillId="0" borderId="0" applyProtection="0"/>
    <xf numFmtId="43" fontId="7" fillId="0" borderId="0" applyFont="0" applyFill="0" applyBorder="0" applyAlignment="0" applyProtection="0"/>
    <xf numFmtId="43" fontId="7" fillId="0" borderId="0" applyFont="0" applyFill="0" applyBorder="0" applyAlignment="0" applyProtection="0"/>
    <xf numFmtId="173" fontId="10" fillId="0" borderId="0" applyProtection="0"/>
    <xf numFmtId="0" fontId="21" fillId="0" borderId="0"/>
    <xf numFmtId="43" fontId="21"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3" fontId="21" fillId="0" borderId="0"/>
  </cellStyleXfs>
  <cellXfs count="457">
    <xf numFmtId="173" fontId="0" fillId="0" borderId="0" xfId="0" applyAlignment="1"/>
    <xf numFmtId="173" fontId="2" fillId="0" borderId="0" xfId="0" applyFont="1" applyAlignment="1"/>
    <xf numFmtId="0" fontId="2" fillId="0" borderId="0" xfId="0" applyNumberFormat="1" applyFont="1" applyAlignment="1" applyProtection="1">
      <protection locked="0"/>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right"/>
      <protection locked="0"/>
    </xf>
    <xf numFmtId="0" fontId="2" fillId="0" borderId="0" xfId="0" applyNumberFormat="1" applyFont="1" applyAlignment="1" applyProtection="1">
      <alignment horizontal="right"/>
      <protection locked="0"/>
    </xf>
    <xf numFmtId="0" fontId="2" fillId="0" borderId="0" xfId="0" applyNumberFormat="1" applyFont="1" applyAlignment="1"/>
    <xf numFmtId="3" fontId="2" fillId="0" borderId="0" xfId="0" applyNumberFormat="1" applyFont="1" applyAlignment="1"/>
    <xf numFmtId="0" fontId="2" fillId="0" borderId="1" xfId="0" applyNumberFormat="1" applyFont="1" applyBorder="1" applyAlignment="1" applyProtection="1">
      <alignment horizontal="center"/>
      <protection locked="0"/>
    </xf>
    <xf numFmtId="0" fontId="2" fillId="0" borderId="1" xfId="0" applyNumberFormat="1" applyFont="1" applyBorder="1" applyAlignment="1" applyProtection="1">
      <alignment horizontal="centerContinuous"/>
      <protection locked="0"/>
    </xf>
    <xf numFmtId="3" fontId="2" fillId="0" borderId="0" xfId="0" applyNumberFormat="1" applyFont="1" applyFill="1" applyBorder="1"/>
    <xf numFmtId="0" fontId="2" fillId="0" borderId="0" xfId="0" applyNumberFormat="1" applyFont="1" applyFill="1" applyProtection="1">
      <protection locked="0"/>
    </xf>
    <xf numFmtId="172" fontId="2" fillId="2" borderId="0" xfId="0" applyNumberFormat="1" applyFont="1" applyFill="1" applyProtection="1">
      <protection locked="0"/>
    </xf>
    <xf numFmtId="172" fontId="2" fillId="0" borderId="0" xfId="0" applyNumberFormat="1" applyFont="1" applyProtection="1">
      <protection locked="0"/>
    </xf>
    <xf numFmtId="0" fontId="3" fillId="0" borderId="0" xfId="0" applyNumberFormat="1" applyFont="1" applyAlignment="1" applyProtection="1">
      <alignment horizontal="center"/>
      <protection locked="0"/>
    </xf>
    <xf numFmtId="0" fontId="3" fillId="0" borderId="0" xfId="0" applyNumberFormat="1" applyFont="1" applyFill="1" applyAlignment="1" applyProtection="1">
      <alignment horizontal="center"/>
      <protection locked="0"/>
    </xf>
    <xf numFmtId="0" fontId="2" fillId="0" borderId="0" xfId="0" applyNumberFormat="1" applyFont="1" applyFill="1" applyAlignment="1"/>
    <xf numFmtId="164" fontId="2" fillId="0" borderId="0" xfId="0" applyNumberFormat="1" applyFont="1" applyAlignment="1" applyProtection="1">
      <alignment horizontal="left"/>
      <protection locked="0"/>
    </xf>
    <xf numFmtId="0" fontId="2" fillId="0" borderId="0" xfId="0" applyNumberFormat="1" applyFont="1" applyFill="1" applyAlignment="1" applyProtection="1">
      <protection locked="0"/>
    </xf>
    <xf numFmtId="0" fontId="2" fillId="0" borderId="1" xfId="0" applyNumberFormat="1" applyFont="1" applyFill="1" applyBorder="1" applyProtection="1">
      <protection locked="0"/>
    </xf>
    <xf numFmtId="166" fontId="2" fillId="0" borderId="0" xfId="0" applyNumberFormat="1" applyFont="1" applyAlignment="1" applyProtection="1">
      <alignment horizontal="center"/>
      <protection locked="0"/>
    </xf>
    <xf numFmtId="0" fontId="2" fillId="0" borderId="0" xfId="0" applyNumberFormat="1" applyFont="1" applyBorder="1" applyAlignment="1" applyProtection="1">
      <alignment horizontal="center"/>
      <protection locked="0"/>
    </xf>
    <xf numFmtId="0" fontId="4" fillId="0" borderId="0" xfId="0" applyNumberFormat="1" applyFont="1" applyProtection="1">
      <protection locked="0"/>
    </xf>
    <xf numFmtId="38" fontId="2" fillId="2" borderId="0" xfId="0" applyNumberFormat="1" applyFont="1" applyFill="1" applyBorder="1" applyProtection="1">
      <protection locked="0"/>
    </xf>
    <xf numFmtId="38" fontId="2" fillId="2" borderId="1" xfId="0" applyNumberFormat="1" applyFont="1" applyFill="1" applyBorder="1" applyProtection="1">
      <protection locked="0"/>
    </xf>
    <xf numFmtId="38" fontId="2" fillId="0" borderId="0" xfId="0" applyNumberFormat="1" applyFont="1" applyFill="1" applyBorder="1" applyProtection="1"/>
    <xf numFmtId="168" fontId="2" fillId="0" borderId="0" xfId="0" applyNumberFormat="1" applyFont="1" applyProtection="1">
      <protection locked="0"/>
    </xf>
    <xf numFmtId="170" fontId="2" fillId="2" borderId="0" xfId="0" applyNumberFormat="1" applyFont="1" applyFill="1" applyBorder="1" applyAlignment="1" applyProtection="1">
      <protection locked="0"/>
    </xf>
    <xf numFmtId="3" fontId="2" fillId="0" borderId="0" xfId="0" applyNumberFormat="1" applyFont="1" applyAlignment="1" applyProtection="1"/>
    <xf numFmtId="3" fontId="2" fillId="0" borderId="0" xfId="0" applyNumberFormat="1" applyFont="1" applyFill="1" applyAlignment="1" applyProtection="1">
      <alignment horizontal="right"/>
      <protection locked="0"/>
    </xf>
    <xf numFmtId="173" fontId="2" fillId="0" borderId="0" xfId="0" applyNumberFormat="1" applyFont="1" applyAlignment="1" applyProtection="1">
      <protection locked="0"/>
    </xf>
    <xf numFmtId="170" fontId="2" fillId="0" borderId="0" xfId="0" applyNumberFormat="1" applyFont="1" applyFill="1" applyBorder="1" applyAlignment="1" applyProtection="1"/>
    <xf numFmtId="3" fontId="2" fillId="0" borderId="0" xfId="0" applyNumberFormat="1" applyFont="1" applyFill="1" applyAlignment="1" applyProtection="1"/>
    <xf numFmtId="170" fontId="2" fillId="0" borderId="0" xfId="0" applyNumberFormat="1" applyFont="1" applyProtection="1">
      <protection locked="0"/>
    </xf>
    <xf numFmtId="0" fontId="2" fillId="0" borderId="0" xfId="0" applyNumberFormat="1" applyFont="1" applyFill="1" applyAlignment="1" applyProtection="1">
      <alignment horizontal="center"/>
      <protection locked="0"/>
    </xf>
    <xf numFmtId="172" fontId="2" fillId="0" borderId="0" xfId="0" applyNumberFormat="1" applyFont="1" applyFill="1" applyProtection="1">
      <protection locked="0"/>
    </xf>
    <xf numFmtId="0" fontId="2" fillId="0" borderId="0" xfId="0" applyNumberFormat="1" applyFont="1" applyBorder="1" applyProtection="1">
      <protection locked="0"/>
    </xf>
    <xf numFmtId="0" fontId="2" fillId="0" borderId="0" xfId="0" applyNumberFormat="1" applyFont="1" applyBorder="1" applyAlignment="1" applyProtection="1">
      <protection locked="0"/>
    </xf>
    <xf numFmtId="0" fontId="2" fillId="2" borderId="0" xfId="0" applyNumberFormat="1" applyFont="1" applyFill="1" applyAlignment="1" applyProtection="1">
      <alignment horizontal="right"/>
      <protection locked="0"/>
    </xf>
    <xf numFmtId="0" fontId="2" fillId="0" borderId="0" xfId="0" applyNumberFormat="1" applyFont="1" applyAlignment="1" applyProtection="1">
      <alignment horizontal="left" indent="8"/>
      <protection locked="0"/>
    </xf>
    <xf numFmtId="0" fontId="2" fillId="2" borderId="0" xfId="0" applyNumberFormat="1" applyFont="1" applyFill="1" applyProtection="1">
      <protection locked="0"/>
    </xf>
    <xf numFmtId="0" fontId="2" fillId="0" borderId="0" xfId="0" applyNumberFormat="1" applyFont="1" applyAlignment="1" applyProtection="1">
      <alignment horizontal="center" vertical="top" wrapText="1"/>
      <protection locked="0"/>
    </xf>
    <xf numFmtId="10" fontId="2" fillId="2" borderId="0" xfId="0" applyNumberFormat="1" applyFont="1" applyFill="1" applyAlignment="1" applyProtection="1">
      <alignment vertical="top" wrapText="1"/>
      <protection locked="0"/>
    </xf>
    <xf numFmtId="0" fontId="2" fillId="0" borderId="0" xfId="0" applyNumberFormat="1" applyFont="1" applyFill="1" applyAlignment="1" applyProtection="1">
      <alignment horizontal="left" vertical="top" wrapText="1" indent="8"/>
      <protection locked="0"/>
    </xf>
    <xf numFmtId="170" fontId="2" fillId="2" borderId="1" xfId="0" applyNumberFormat="1" applyFont="1" applyFill="1" applyBorder="1" applyAlignment="1" applyProtection="1">
      <protection locked="0"/>
    </xf>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0" fontId="2" fillId="0" borderId="0" xfId="0" applyNumberFormat="1" applyFont="1" applyFill="1" applyAlignment="1" applyProtection="1">
      <alignment vertical="top" wrapText="1"/>
      <protection locked="0"/>
    </xf>
    <xf numFmtId="173" fontId="12" fillId="0" borderId="0" xfId="0" applyFont="1" applyAlignment="1">
      <alignment horizontal="center"/>
    </xf>
    <xf numFmtId="3" fontId="2" fillId="0" borderId="0" xfId="3" applyNumberFormat="1" applyFont="1" applyAlignment="1"/>
    <xf numFmtId="10" fontId="0" fillId="0" borderId="0" xfId="4" applyNumberFormat="1" applyFont="1" applyAlignment="1"/>
    <xf numFmtId="42" fontId="2" fillId="0" borderId="0" xfId="0" applyNumberFormat="1" applyFont="1" applyFill="1" applyProtection="1"/>
    <xf numFmtId="166" fontId="2" fillId="0" borderId="0" xfId="0" applyNumberFormat="1" applyFont="1" applyAlignment="1" applyProtection="1"/>
    <xf numFmtId="3" fontId="2" fillId="0" borderId="1" xfId="0" applyNumberFormat="1" applyFont="1" applyBorder="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3" fontId="2" fillId="0" borderId="0" xfId="0" applyNumberFormat="1" applyFont="1" applyProtection="1"/>
    <xf numFmtId="168" fontId="2" fillId="0" borderId="0" xfId="0" applyNumberFormat="1" applyFont="1" applyProtection="1"/>
    <xf numFmtId="172" fontId="2" fillId="0" borderId="0" xfId="0" applyNumberFormat="1" applyFont="1" applyAlignment="1" applyProtection="1"/>
    <xf numFmtId="172" fontId="2" fillId="0" borderId="0" xfId="0" applyNumberFormat="1" applyFont="1" applyFill="1" applyAlignment="1" applyProtection="1"/>
    <xf numFmtId="172" fontId="2" fillId="0" borderId="0" xfId="0" applyNumberFormat="1" applyFont="1" applyProtection="1"/>
    <xf numFmtId="165" fontId="2" fillId="0" borderId="0" xfId="0" applyNumberFormat="1" applyFont="1" applyAlignment="1" applyProtection="1"/>
    <xf numFmtId="164" fontId="2" fillId="0" borderId="0" xfId="0" applyNumberFormat="1" applyFont="1" applyAlignment="1" applyProtection="1">
      <alignment horizontal="center"/>
    </xf>
    <xf numFmtId="0" fontId="2" fillId="0" borderId="0" xfId="0" applyNumberFormat="1" applyFont="1" applyAlignment="1" applyProtection="1"/>
    <xf numFmtId="3" fontId="2" fillId="0" borderId="2" xfId="0" applyNumberFormat="1" applyFont="1" applyBorder="1" applyAlignment="1" applyProtection="1"/>
    <xf numFmtId="173" fontId="2" fillId="0" borderId="0" xfId="0" applyFont="1" applyAlignment="1" applyProtection="1"/>
    <xf numFmtId="171" fontId="2" fillId="0" borderId="0" xfId="0" applyNumberFormat="1" applyFont="1" applyFill="1" applyAlignment="1" applyProtection="1">
      <alignment horizontal="left"/>
    </xf>
    <xf numFmtId="165" fontId="2" fillId="0" borderId="0" xfId="0" applyNumberFormat="1" applyFont="1" applyFill="1" applyAlignment="1" applyProtection="1"/>
    <xf numFmtId="10" fontId="2" fillId="0" borderId="0" xfId="0" applyNumberFormat="1" applyFont="1" applyFill="1" applyAlignment="1" applyProtection="1">
      <alignment horizontal="right"/>
    </xf>
    <xf numFmtId="169" fontId="2" fillId="0" borderId="0" xfId="0" applyNumberFormat="1" applyFont="1" applyFill="1" applyAlignment="1" applyProtection="1">
      <alignment horizontal="right"/>
    </xf>
    <xf numFmtId="3" fontId="2" fillId="0" borderId="0" xfId="0" applyNumberFormat="1" applyFont="1" applyBorder="1" applyAlignment="1" applyProtection="1"/>
    <xf numFmtId="3" fontId="2" fillId="0" borderId="2" xfId="0" applyNumberFormat="1" applyFont="1" applyFill="1" applyBorder="1" applyAlignment="1" applyProtection="1"/>
    <xf numFmtId="165" fontId="2" fillId="0" borderId="0" xfId="0" applyNumberFormat="1" applyFont="1" applyFill="1" applyAlignment="1" applyProtection="1">
      <alignment horizontal="right"/>
    </xf>
    <xf numFmtId="165" fontId="2" fillId="0" borderId="0" xfId="0" applyNumberFormat="1" applyFont="1" applyFill="1" applyProtection="1"/>
    <xf numFmtId="166" fontId="2" fillId="0" borderId="0" xfId="0" applyNumberFormat="1" applyFont="1" applyFill="1" applyProtection="1"/>
    <xf numFmtId="4" fontId="2" fillId="0" borderId="0" xfId="0" applyNumberFormat="1" applyFont="1" applyAlignment="1" applyProtection="1"/>
    <xf numFmtId="166" fontId="2" fillId="0" borderId="0" xfId="0" applyNumberFormat="1" applyFont="1" applyFill="1" applyAlignment="1" applyProtection="1"/>
    <xf numFmtId="169" fontId="2" fillId="0" borderId="0" xfId="0" applyNumberFormat="1" applyFont="1" applyAlignment="1" applyProtection="1"/>
    <xf numFmtId="9" fontId="2" fillId="0" borderId="0" xfId="0" applyNumberFormat="1" applyFont="1" applyAlignment="1" applyProtection="1"/>
    <xf numFmtId="169" fontId="2" fillId="0" borderId="1" xfId="0" applyNumberFormat="1" applyFont="1" applyBorder="1" applyAlignment="1" applyProtection="1"/>
    <xf numFmtId="0" fontId="2" fillId="0" borderId="0" xfId="0" applyNumberFormat="1" applyFont="1" applyFill="1" applyAlignment="1" applyProtection="1">
      <alignment horizontal="right"/>
    </xf>
    <xf numFmtId="173" fontId="2" fillId="0" borderId="0" xfId="0" applyFont="1" applyAlignment="1" applyProtection="1">
      <protection locked="0"/>
    </xf>
    <xf numFmtId="173" fontId="2" fillId="2" borderId="0" xfId="0" applyFont="1" applyFill="1" applyAlignment="1" applyProtection="1">
      <protection locked="0"/>
    </xf>
    <xf numFmtId="3" fontId="2" fillId="0" borderId="0" xfId="0" applyNumberFormat="1" applyFont="1" applyAlignment="1" applyProtection="1">
      <protection locked="0"/>
    </xf>
    <xf numFmtId="173" fontId="11" fillId="0" borderId="0" xfId="0" applyFont="1" applyBorder="1" applyAlignment="1" applyProtection="1">
      <alignment wrapText="1"/>
      <protection locked="0"/>
    </xf>
    <xf numFmtId="49" fontId="2" fillId="0" borderId="0" xfId="0" applyNumberFormat="1" applyFont="1" applyProtection="1">
      <protection locked="0"/>
    </xf>
    <xf numFmtId="3" fontId="2" fillId="0" borderId="0" xfId="0" applyNumberFormat="1" applyFont="1" applyProtection="1">
      <protection locked="0"/>
    </xf>
    <xf numFmtId="3" fontId="2" fillId="0" borderId="0" xfId="0" applyNumberFormat="1" applyFont="1" applyFill="1" applyAlignment="1" applyProtection="1">
      <protection locked="0"/>
    </xf>
    <xf numFmtId="166" fontId="2" fillId="0" borderId="0" xfId="0" applyNumberFormat="1" applyFont="1" applyAlignment="1" applyProtection="1">
      <protection locked="0"/>
    </xf>
    <xf numFmtId="3" fontId="2" fillId="0" borderId="0" xfId="0" applyNumberFormat="1" applyFont="1" applyFill="1" applyBorder="1" applyProtection="1">
      <protection locked="0"/>
    </xf>
    <xf numFmtId="3" fontId="2" fillId="2" borderId="0" xfId="0" applyNumberFormat="1" applyFont="1" applyFill="1" applyAlignment="1" applyProtection="1">
      <protection locked="0"/>
    </xf>
    <xf numFmtId="3" fontId="2" fillId="0" borderId="1" xfId="0" applyNumberFormat="1" applyFont="1" applyBorder="1" applyAlignment="1" applyProtection="1">
      <protection locked="0"/>
    </xf>
    <xf numFmtId="3" fontId="2" fillId="0" borderId="0" xfId="0" applyNumberFormat="1" applyFont="1" applyAlignment="1" applyProtection="1">
      <alignment horizontal="fill"/>
      <protection locked="0"/>
    </xf>
    <xf numFmtId="3" fontId="2" fillId="3" borderId="0" xfId="0" applyNumberFormat="1" applyFont="1" applyFill="1" applyAlignment="1" applyProtection="1">
      <protection locked="0"/>
    </xf>
    <xf numFmtId="3" fontId="2" fillId="2" borderId="0" xfId="0" applyNumberFormat="1" applyFont="1" applyFill="1" applyProtection="1">
      <protection locked="0"/>
    </xf>
    <xf numFmtId="3" fontId="2" fillId="2" borderId="0" xfId="0" applyNumberFormat="1" applyFont="1" applyFill="1" applyBorder="1" applyProtection="1">
      <protection locked="0"/>
    </xf>
    <xf numFmtId="3" fontId="2" fillId="2" borderId="1" xfId="0" applyNumberFormat="1" applyFont="1" applyFill="1" applyBorder="1" applyProtection="1">
      <protection locked="0"/>
    </xf>
    <xf numFmtId="168" fontId="2" fillId="0" borderId="0" xfId="0" applyNumberFormat="1" applyFont="1" applyAlignment="1" applyProtection="1">
      <alignment horizontal="center"/>
      <protection locked="0"/>
    </xf>
    <xf numFmtId="173" fontId="2" fillId="0" borderId="0" xfId="0" applyFont="1" applyAlignment="1" applyProtection="1">
      <alignment horizontal="center"/>
      <protection locked="0"/>
    </xf>
    <xf numFmtId="0" fontId="2" fillId="0" borderId="0" xfId="0" applyNumberFormat="1" applyFont="1" applyFill="1" applyAlignment="1" applyProtection="1">
      <alignment horizontal="left"/>
      <protection locked="0"/>
    </xf>
    <xf numFmtId="173" fontId="2" fillId="0" borderId="0" xfId="0" applyFont="1" applyFill="1" applyAlignment="1" applyProtection="1">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center"/>
      <protection locked="0"/>
    </xf>
    <xf numFmtId="3" fontId="3" fillId="0" borderId="0" xfId="0" applyNumberFormat="1" applyFont="1" applyAlignment="1" applyProtection="1">
      <alignment horizontal="center"/>
      <protection locked="0"/>
    </xf>
    <xf numFmtId="173" fontId="3" fillId="0" borderId="0" xfId="0" applyFont="1" applyAlignment="1" applyProtection="1">
      <alignment horizontal="center"/>
      <protection locked="0"/>
    </xf>
    <xf numFmtId="3" fontId="3" fillId="0" borderId="0" xfId="0" applyNumberFormat="1" applyFont="1" applyAlignment="1" applyProtection="1">
      <protection locked="0"/>
    </xf>
    <xf numFmtId="0" fontId="3" fillId="0" borderId="0" xfId="0" applyNumberFormat="1" applyFont="1" applyAlignment="1" applyProtection="1">
      <protection locked="0"/>
    </xf>
    <xf numFmtId="165" fontId="2" fillId="0" borderId="0" xfId="0" applyNumberFormat="1" applyFont="1" applyAlignment="1" applyProtection="1">
      <protection locked="0"/>
    </xf>
    <xf numFmtId="3" fontId="2" fillId="2" borderId="1" xfId="0" applyNumberFormat="1" applyFont="1" applyFill="1" applyBorder="1" applyAlignment="1" applyProtection="1">
      <protection locked="0"/>
    </xf>
    <xf numFmtId="164" fontId="2" fillId="0" borderId="0" xfId="0" applyNumberFormat="1" applyFont="1" applyAlignment="1" applyProtection="1">
      <alignment horizontal="center"/>
      <protection locked="0"/>
    </xf>
    <xf numFmtId="164" fontId="2" fillId="0" borderId="0" xfId="0" applyNumberFormat="1" applyFont="1" applyFill="1" applyAlignment="1" applyProtection="1">
      <alignment horizontal="center"/>
      <protection locked="0"/>
    </xf>
    <xf numFmtId="165" fontId="2" fillId="0" borderId="0" xfId="0" applyNumberFormat="1" applyFont="1" applyFill="1" applyAlignment="1" applyProtection="1">
      <alignment horizontal="right"/>
      <protection locked="0"/>
    </xf>
    <xf numFmtId="3" fontId="2" fillId="2" borderId="0" xfId="0" applyNumberFormat="1" applyFont="1" applyFill="1" applyBorder="1" applyAlignment="1" applyProtection="1">
      <protection locked="0"/>
    </xf>
    <xf numFmtId="173" fontId="2" fillId="0" borderId="1" xfId="0" applyFont="1" applyBorder="1" applyAlignment="1" applyProtection="1">
      <protection locked="0"/>
    </xf>
    <xf numFmtId="3" fontId="2" fillId="0" borderId="0" xfId="0" applyNumberFormat="1" applyFont="1" applyBorder="1" applyAlignment="1" applyProtection="1">
      <protection locked="0"/>
    </xf>
    <xf numFmtId="3" fontId="5" fillId="0" borderId="0" xfId="0" applyNumberFormat="1" applyFont="1" applyAlignment="1" applyProtection="1">
      <protection locked="0"/>
    </xf>
    <xf numFmtId="166" fontId="2" fillId="0" borderId="0" xfId="0" applyNumberFormat="1" applyFont="1" applyFill="1" applyAlignment="1" applyProtection="1">
      <alignment horizontal="right"/>
      <protection locked="0"/>
    </xf>
    <xf numFmtId="10" fontId="2" fillId="0" borderId="0" xfId="0" applyNumberFormat="1" applyFont="1" applyAlignment="1" applyProtection="1">
      <alignment horizontal="left"/>
      <protection locked="0"/>
    </xf>
    <xf numFmtId="3" fontId="2" fillId="0" borderId="0" xfId="0" applyNumberFormat="1" applyFont="1" applyFill="1" applyAlignment="1" applyProtection="1">
      <alignment horizontal="left"/>
      <protection locked="0"/>
    </xf>
    <xf numFmtId="167" fontId="2" fillId="0" borderId="0" xfId="0" applyNumberFormat="1" applyFont="1" applyAlignment="1" applyProtection="1">
      <protection locked="0"/>
    </xf>
    <xf numFmtId="3" fontId="2" fillId="0" borderId="0" xfId="0" applyNumberFormat="1" applyFont="1" applyFill="1" applyBorder="1" applyAlignment="1" applyProtection="1">
      <protection locked="0"/>
    </xf>
    <xf numFmtId="173" fontId="2" fillId="0" borderId="0" xfId="0" applyFont="1" applyFill="1" applyBorder="1" applyAlignment="1" applyProtection="1">
      <protection locked="0"/>
    </xf>
    <xf numFmtId="3" fontId="2" fillId="0" borderId="0" xfId="0" applyNumberFormat="1" applyFont="1" applyFill="1" applyAlignment="1" applyProtection="1">
      <alignment horizontal="center"/>
      <protection locked="0"/>
    </xf>
    <xf numFmtId="49" fontId="2" fillId="0" borderId="0" xfId="0" applyNumberFormat="1" applyFont="1" applyFill="1" applyProtection="1">
      <protection locked="0"/>
    </xf>
    <xf numFmtId="49" fontId="2" fillId="0" borderId="0" xfId="0" applyNumberFormat="1" applyFont="1" applyFill="1" applyBorder="1" applyAlignment="1" applyProtection="1">
      <protection locked="0"/>
    </xf>
    <xf numFmtId="49" fontId="2" fillId="0" borderId="0" xfId="0" applyNumberFormat="1" applyFont="1" applyFill="1" applyAlignment="1" applyProtection="1">
      <protection locked="0"/>
    </xf>
    <xf numFmtId="49" fontId="2" fillId="0" borderId="0" xfId="0" applyNumberFormat="1" applyFont="1" applyFill="1" applyAlignment="1" applyProtection="1">
      <alignment horizontal="center"/>
      <protection locked="0"/>
    </xf>
    <xf numFmtId="173" fontId="6" fillId="0" borderId="0" xfId="0" applyFont="1" applyFill="1" applyBorder="1" applyAlignment="1" applyProtection="1">
      <protection locked="0"/>
    </xf>
    <xf numFmtId="0" fontId="0" fillId="0" borderId="0" xfId="0" applyNumberFormat="1" applyFont="1" applyFill="1" applyBorder="1" applyAlignment="1" applyProtection="1">
      <protection locked="0"/>
    </xf>
    <xf numFmtId="173" fontId="0" fillId="0" borderId="0" xfId="0" applyFont="1" applyFill="1" applyBorder="1" applyAlignment="1" applyProtection="1">
      <protection locked="0"/>
    </xf>
    <xf numFmtId="3" fontId="0" fillId="0" borderId="0" xfId="0" applyNumberFormat="1" applyFont="1" applyFill="1" applyBorder="1" applyAlignment="1" applyProtection="1">
      <protection locked="0"/>
    </xf>
    <xf numFmtId="173" fontId="0" fillId="0" borderId="0" xfId="0" applyFill="1" applyBorder="1" applyAlignment="1" applyProtection="1">
      <protection locked="0"/>
    </xf>
    <xf numFmtId="174" fontId="0" fillId="0" borderId="0" xfId="1" applyNumberFormat="1" applyFont="1" applyFill="1" applyBorder="1" applyAlignment="1" applyProtection="1">
      <protection locked="0"/>
    </xf>
    <xf numFmtId="170" fontId="0" fillId="0" borderId="0" xfId="0" applyNumberFormat="1" applyFill="1" applyBorder="1" applyAlignment="1" applyProtection="1">
      <protection locked="0"/>
    </xf>
    <xf numFmtId="173" fontId="9" fillId="0" borderId="0" xfId="0" applyFont="1" applyFill="1" applyBorder="1" applyAlignment="1" applyProtection="1">
      <protection locked="0"/>
    </xf>
    <xf numFmtId="173" fontId="8" fillId="0" borderId="0" xfId="0" applyFont="1" applyFill="1" applyBorder="1" applyProtection="1">
      <protection locked="0"/>
    </xf>
    <xf numFmtId="3" fontId="2" fillId="0" borderId="0" xfId="0" applyNumberFormat="1" applyFont="1" applyAlignment="1" applyProtection="1">
      <alignment horizontal="center"/>
      <protection locked="0"/>
    </xf>
    <xf numFmtId="173" fontId="8" fillId="0" borderId="0" xfId="0" applyFont="1" applyFill="1" applyBorder="1" applyAlignment="1" applyProtection="1">
      <alignment horizontal="left" wrapText="1"/>
      <protection locked="0"/>
    </xf>
    <xf numFmtId="3" fontId="2" fillId="0" borderId="1" xfId="0" applyNumberFormat="1" applyFont="1" applyBorder="1" applyAlignment="1" applyProtection="1">
      <alignment horizontal="center"/>
      <protection locked="0"/>
    </xf>
    <xf numFmtId="170" fontId="0" fillId="0" borderId="0" xfId="0" applyNumberFormat="1" applyFont="1" applyFill="1" applyBorder="1" applyAlignment="1" applyProtection="1">
      <protection locked="0"/>
    </xf>
    <xf numFmtId="4" fontId="2" fillId="0" borderId="0" xfId="0" applyNumberFormat="1" applyFont="1" applyAlignment="1" applyProtection="1">
      <protection locked="0"/>
    </xf>
    <xf numFmtId="3" fontId="2" fillId="0" borderId="0" xfId="0" applyNumberFormat="1" applyFont="1" applyBorder="1" applyAlignment="1" applyProtection="1">
      <alignment horizontal="center"/>
      <protection locked="0"/>
    </xf>
    <xf numFmtId="0" fontId="2" fillId="0" borderId="1" xfId="0" applyNumberFormat="1" applyFont="1" applyBorder="1" applyAlignment="1" applyProtection="1">
      <protection locked="0"/>
    </xf>
    <xf numFmtId="170" fontId="2" fillId="2" borderId="0" xfId="0" applyNumberFormat="1" applyFont="1" applyFill="1" applyAlignment="1" applyProtection="1">
      <protection locked="0"/>
    </xf>
    <xf numFmtId="42" fontId="2" fillId="2" borderId="0" xfId="0" applyNumberFormat="1" applyFont="1" applyFill="1" applyAlignment="1" applyProtection="1">
      <protection locked="0"/>
    </xf>
    <xf numFmtId="169" fontId="2" fillId="0" borderId="0" xfId="0" applyNumberFormat="1" applyFont="1" applyAlignment="1" applyProtection="1">
      <protection locked="0"/>
    </xf>
    <xf numFmtId="3" fontId="2" fillId="0" borderId="0" xfId="0" quotePrefix="1" applyNumberFormat="1" applyFont="1" applyAlignment="1" applyProtection="1">
      <protection locked="0"/>
    </xf>
    <xf numFmtId="169" fontId="2" fillId="2" borderId="0" xfId="0" applyNumberFormat="1" applyFont="1" applyFill="1" applyAlignment="1" applyProtection="1">
      <protection locked="0"/>
    </xf>
    <xf numFmtId="173" fontId="4" fillId="0" borderId="0" xfId="0" applyFont="1" applyAlignment="1" applyProtection="1">
      <protection locked="0"/>
    </xf>
    <xf numFmtId="38" fontId="2" fillId="0" borderId="0" xfId="0" applyNumberFormat="1" applyFont="1" applyAlignment="1" applyProtection="1">
      <protection locked="0"/>
    </xf>
    <xf numFmtId="0" fontId="2" fillId="0" borderId="1" xfId="0" applyNumberFormat="1" applyFont="1" applyBorder="1" applyProtection="1">
      <protection locked="0"/>
    </xf>
    <xf numFmtId="173" fontId="2" fillId="0" borderId="0" xfId="0" applyFont="1" applyBorder="1" applyAlignment="1" applyProtection="1">
      <protection locked="0"/>
    </xf>
    <xf numFmtId="170" fontId="2" fillId="0" borderId="0" xfId="0" applyNumberFormat="1" applyFont="1" applyFill="1" applyBorder="1" applyProtection="1">
      <protection locked="0"/>
    </xf>
    <xf numFmtId="1" fontId="2" fillId="0" borderId="0" xfId="0" applyNumberFormat="1" applyFont="1" applyFill="1" applyProtection="1">
      <protection locked="0"/>
    </xf>
    <xf numFmtId="170" fontId="2" fillId="2" borderId="0" xfId="0" applyNumberFormat="1" applyFont="1" applyFill="1" applyBorder="1" applyProtection="1">
      <protection locked="0"/>
    </xf>
    <xf numFmtId="1" fontId="2" fillId="0" borderId="0" xfId="0" applyNumberFormat="1" applyFont="1" applyFill="1" applyAlignment="1" applyProtection="1">
      <protection locked="0"/>
    </xf>
    <xf numFmtId="170" fontId="2" fillId="0" borderId="0" xfId="0" applyNumberFormat="1" applyFont="1" applyFill="1" applyBorder="1" applyAlignment="1" applyProtection="1">
      <protection locked="0"/>
    </xf>
    <xf numFmtId="173" fontId="2" fillId="0" borderId="0" xfId="0" applyFont="1" applyAlignment="1" applyProtection="1">
      <alignment horizontal="center" vertical="top" wrapText="1"/>
      <protection locked="0"/>
    </xf>
    <xf numFmtId="173" fontId="2" fillId="0" borderId="0" xfId="0" applyFont="1" applyFill="1" applyAlignment="1" applyProtection="1">
      <alignment horizontal="center" vertical="top" wrapText="1"/>
      <protection locked="0"/>
    </xf>
    <xf numFmtId="0" fontId="2" fillId="0" borderId="0" xfId="2" applyNumberFormat="1" applyFont="1" applyFill="1" applyProtection="1">
      <protection locked="0"/>
    </xf>
    <xf numFmtId="0" fontId="2" fillId="0" borderId="0" xfId="2" applyNumberFormat="1" applyFont="1" applyProtection="1">
      <protection locked="0"/>
    </xf>
    <xf numFmtId="173" fontId="13" fillId="0" borderId="0" xfId="0" applyFont="1" applyAlignment="1" applyProtection="1">
      <protection locked="0"/>
    </xf>
    <xf numFmtId="173" fontId="14" fillId="0" borderId="0" xfId="0" applyFont="1" applyAlignment="1">
      <alignment horizontal="left" vertical="top" wrapText="1" indent="4"/>
    </xf>
    <xf numFmtId="0" fontId="2" fillId="0" borderId="0" xfId="0" applyNumberFormat="1" applyFont="1" applyFill="1" applyAlignment="1" applyProtection="1">
      <alignment vertical="top" wrapText="1"/>
      <protection locked="0"/>
    </xf>
    <xf numFmtId="173" fontId="12" fillId="0" borderId="0" xfId="0" applyFont="1" applyAlignment="1"/>
    <xf numFmtId="3" fontId="2" fillId="0" borderId="0" xfId="0" applyNumberFormat="1" applyFont="1" applyFill="1" applyAlignment="1" applyProtection="1">
      <alignment horizontal="right"/>
    </xf>
    <xf numFmtId="173" fontId="2" fillId="0" borderId="0" xfId="0" applyFont="1" applyAlignment="1" applyProtection="1">
      <alignment horizontal="center" vertical="top"/>
      <protection locked="0"/>
    </xf>
    <xf numFmtId="0" fontId="7" fillId="0" borderId="0" xfId="7" applyProtection="1"/>
    <xf numFmtId="0" fontId="7" fillId="0" borderId="0" xfId="8" applyFont="1" applyBorder="1" applyProtection="1"/>
    <xf numFmtId="0" fontId="7" fillId="0" borderId="0" xfId="8" applyFont="1" applyBorder="1" applyAlignment="1" applyProtection="1">
      <alignment horizontal="center"/>
    </xf>
    <xf numFmtId="0" fontId="17" fillId="0" borderId="0" xfId="9" applyFont="1" applyAlignment="1" applyProtection="1">
      <alignment horizontal="center"/>
    </xf>
    <xf numFmtId="0" fontId="7" fillId="0" borderId="0" xfId="7" applyFont="1" applyBorder="1" applyProtection="1"/>
    <xf numFmtId="0" fontId="7" fillId="0" borderId="0" xfId="8" applyFont="1" applyFill="1" applyBorder="1" applyProtection="1"/>
    <xf numFmtId="0" fontId="7" fillId="0" borderId="0" xfId="8" applyFont="1" applyFill="1" applyBorder="1" applyAlignment="1" applyProtection="1">
      <alignment horizontal="center" wrapText="1"/>
    </xf>
    <xf numFmtId="0" fontId="7" fillId="0" borderId="0" xfId="7" applyBorder="1" applyProtection="1"/>
    <xf numFmtId="0" fontId="16" fillId="0" borderId="0" xfId="8" applyFont="1" applyFill="1" applyBorder="1" applyAlignment="1" applyProtection="1">
      <alignment horizontal="left"/>
    </xf>
    <xf numFmtId="0" fontId="7" fillId="0" borderId="0" xfId="8" applyFont="1" applyFill="1" applyBorder="1" applyAlignment="1" applyProtection="1"/>
    <xf numFmtId="0" fontId="7" fillId="0" borderId="0" xfId="7" applyFill="1" applyProtection="1"/>
    <xf numFmtId="0" fontId="7" fillId="0" borderId="0" xfId="8" applyNumberFormat="1" applyFont="1" applyFill="1" applyBorder="1" applyAlignment="1" applyProtection="1">
      <alignment horizontal="center"/>
    </xf>
    <xf numFmtId="3" fontId="7" fillId="0" borderId="0" xfId="8" applyNumberFormat="1" applyFont="1" applyFill="1" applyBorder="1" applyAlignment="1" applyProtection="1"/>
    <xf numFmtId="0" fontId="16" fillId="0" borderId="0" xfId="8" applyNumberFormat="1" applyFont="1" applyFill="1" applyBorder="1" applyAlignment="1" applyProtection="1">
      <alignment horizontal="left"/>
    </xf>
    <xf numFmtId="175" fontId="0" fillId="0" borderId="0" xfId="11" applyNumberFormat="1" applyFont="1" applyFill="1" applyProtection="1"/>
    <xf numFmtId="175" fontId="7" fillId="0" borderId="0" xfId="12" applyNumberFormat="1" applyFont="1" applyFill="1" applyBorder="1" applyAlignment="1" applyProtection="1">
      <alignment horizontal="right"/>
    </xf>
    <xf numFmtId="0" fontId="7" fillId="0" borderId="0" xfId="8" applyNumberFormat="1" applyFont="1" applyFill="1" applyBorder="1" applyAlignment="1" applyProtection="1">
      <alignment horizontal="left"/>
    </xf>
    <xf numFmtId="0" fontId="7" fillId="0" borderId="0" xfId="8" applyFont="1" applyBorder="1" applyAlignment="1" applyProtection="1"/>
    <xf numFmtId="0" fontId="20" fillId="0" borderId="0" xfId="8" applyFont="1" applyFill="1" applyBorder="1" applyAlignment="1" applyProtection="1">
      <alignment horizontal="left"/>
    </xf>
    <xf numFmtId="0" fontId="15" fillId="0" borderId="0" xfId="7" applyFont="1" applyAlignment="1" applyProtection="1">
      <alignment horizontal="center"/>
    </xf>
    <xf numFmtId="0" fontId="15" fillId="0" borderId="0" xfId="8" applyFont="1" applyBorder="1" applyAlignment="1" applyProtection="1">
      <alignment horizontal="center"/>
    </xf>
    <xf numFmtId="0" fontId="16" fillId="0" borderId="0" xfId="14" applyFont="1" applyAlignment="1">
      <alignment horizontal="centerContinuous"/>
    </xf>
    <xf numFmtId="0" fontId="7" fillId="0" borderId="0" xfId="14" applyFont="1" applyFill="1" applyAlignment="1">
      <alignment horizontal="left"/>
    </xf>
    <xf numFmtId="0" fontId="16" fillId="0" borderId="0" xfId="14" applyFont="1" applyAlignment="1">
      <alignment horizontal="center"/>
    </xf>
    <xf numFmtId="0" fontId="16" fillId="0" borderId="0" xfId="14" applyFont="1" applyBorder="1" applyAlignment="1">
      <alignment wrapText="1"/>
    </xf>
    <xf numFmtId="0" fontId="7" fillId="0" borderId="0" xfId="13" applyFont="1"/>
    <xf numFmtId="0" fontId="16" fillId="0" borderId="9" xfId="14" applyFont="1" applyBorder="1" applyAlignment="1">
      <alignment horizontal="center" wrapText="1"/>
    </xf>
    <xf numFmtId="0" fontId="16" fillId="0" borderId="0" xfId="14" applyFont="1" applyBorder="1" applyAlignment="1">
      <alignment horizontal="center" wrapText="1"/>
    </xf>
    <xf numFmtId="0" fontId="16" fillId="0" borderId="11" xfId="14" applyFont="1" applyBorder="1" applyAlignment="1">
      <alignment horizontal="center"/>
    </xf>
    <xf numFmtId="0" fontId="16" fillId="0" borderId="0" xfId="14" applyFont="1" applyBorder="1" applyAlignment="1">
      <alignment horizontal="center"/>
    </xf>
    <xf numFmtId="0" fontId="16" fillId="0" borderId="11" xfId="15" applyFont="1" applyFill="1" applyBorder="1" applyAlignment="1">
      <alignment horizontal="center" wrapText="1"/>
    </xf>
    <xf numFmtId="0" fontId="21" fillId="0" borderId="0" xfId="13"/>
    <xf numFmtId="3" fontId="23" fillId="0" borderId="4" xfId="8" applyNumberFormat="1" applyFont="1" applyFill="1" applyBorder="1" applyAlignment="1">
      <alignment horizontal="center" wrapText="1"/>
    </xf>
    <xf numFmtId="3" fontId="23" fillId="0" borderId="12" xfId="8" applyNumberFormat="1" applyFont="1" applyFill="1" applyBorder="1" applyAlignment="1">
      <alignment horizontal="center" wrapText="1"/>
    </xf>
    <xf numFmtId="0" fontId="7" fillId="0" borderId="12" xfId="14" applyFont="1" applyBorder="1"/>
    <xf numFmtId="0" fontId="7" fillId="0" borderId="0" xfId="14" applyFont="1"/>
    <xf numFmtId="37" fontId="7" fillId="0" borderId="0" xfId="14" applyNumberFormat="1" applyFont="1"/>
    <xf numFmtId="173" fontId="7" fillId="0" borderId="0" xfId="18" applyFont="1" applyAlignment="1"/>
    <xf numFmtId="0" fontId="16" fillId="0" borderId="11" xfId="14" applyFont="1" applyBorder="1" applyAlignment="1">
      <alignment horizontal="center" wrapText="1"/>
    </xf>
    <xf numFmtId="0" fontId="16" fillId="0" borderId="10" xfId="14" applyFont="1" applyBorder="1" applyAlignment="1">
      <alignment horizontal="center" wrapText="1"/>
    </xf>
    <xf numFmtId="0" fontId="16" fillId="0" borderId="10" xfId="14" applyFont="1" applyBorder="1" applyAlignment="1">
      <alignment horizontal="center"/>
    </xf>
    <xf numFmtId="0" fontId="7" fillId="0" borderId="0" xfId="8" applyNumberFormat="1" applyFont="1" applyFill="1" applyBorder="1" applyAlignment="1">
      <alignment horizontal="center"/>
    </xf>
    <xf numFmtId="0" fontId="16" fillId="0" borderId="0" xfId="19" applyFont="1" applyFill="1" applyAlignment="1">
      <alignment horizontal="center"/>
    </xf>
    <xf numFmtId="0" fontId="26" fillId="0" borderId="0" xfId="13" applyFont="1" applyAlignment="1">
      <alignment vertical="center"/>
    </xf>
    <xf numFmtId="0" fontId="7" fillId="0" borderId="0" xfId="19" applyFont="1" applyAlignment="1">
      <alignment horizontal="left"/>
    </xf>
    <xf numFmtId="0" fontId="7" fillId="0" borderId="0" xfId="19" applyFont="1"/>
    <xf numFmtId="0" fontId="15" fillId="0" borderId="0" xfId="13" applyFont="1" applyAlignment="1">
      <alignment horizontal="center"/>
    </xf>
    <xf numFmtId="49" fontId="15" fillId="0" borderId="0" xfId="19" applyNumberFormat="1" applyFont="1" applyAlignment="1">
      <alignment horizontal="center"/>
    </xf>
    <xf numFmtId="0" fontId="15" fillId="0" borderId="0" xfId="8" applyFont="1" applyBorder="1" applyAlignment="1">
      <alignment horizontal="center"/>
    </xf>
    <xf numFmtId="3" fontId="15" fillId="0" borderId="0" xfId="13" applyNumberFormat="1" applyFont="1" applyAlignment="1">
      <alignment horizontal="center"/>
    </xf>
    <xf numFmtId="0" fontId="16" fillId="0" borderId="0" xfId="19" applyFont="1" applyFill="1" applyBorder="1" applyAlignment="1">
      <alignment horizontal="left"/>
    </xf>
    <xf numFmtId="0" fontId="25" fillId="0" borderId="0" xfId="19" applyFont="1"/>
    <xf numFmtId="0" fontId="25" fillId="0" borderId="0" xfId="19" applyFont="1" applyAlignment="1">
      <alignment horizontal="left"/>
    </xf>
    <xf numFmtId="0" fontId="27" fillId="0" borderId="0" xfId="19" applyFont="1" applyFill="1" applyAlignment="1">
      <alignment horizontal="center"/>
    </xf>
    <xf numFmtId="0" fontId="25" fillId="0" borderId="0" xfId="19" applyFont="1" applyAlignment="1">
      <alignment horizontal="center"/>
    </xf>
    <xf numFmtId="0" fontId="28" fillId="0" borderId="0" xfId="19" applyFont="1" applyAlignment="1">
      <alignment horizontal="center"/>
    </xf>
    <xf numFmtId="0" fontId="27" fillId="0" borderId="0" xfId="19" applyFont="1" applyFill="1" applyBorder="1"/>
    <xf numFmtId="0" fontId="27" fillId="0" borderId="0" xfId="19" applyFont="1" applyAlignment="1">
      <alignment horizontal="center" wrapText="1"/>
    </xf>
    <xf numFmtId="0" fontId="27" fillId="0" borderId="4" xfId="19" applyFont="1" applyBorder="1" applyAlignment="1">
      <alignment horizontal="center"/>
    </xf>
    <xf numFmtId="0" fontId="28" fillId="0" borderId="0" xfId="19" applyFont="1" applyAlignment="1">
      <alignment horizontal="right"/>
    </xf>
    <xf numFmtId="0" fontId="25" fillId="0" borderId="0" xfId="13" applyFont="1" applyAlignment="1">
      <alignment horizontal="center" wrapText="1"/>
    </xf>
    <xf numFmtId="0" fontId="7" fillId="0" borderId="0" xfId="19" applyFont="1" applyAlignment="1">
      <alignment horizontal="center"/>
    </xf>
    <xf numFmtId="0" fontId="29" fillId="0" borderId="0" xfId="19" applyFont="1" applyAlignment="1">
      <alignment horizontal="center"/>
    </xf>
    <xf numFmtId="38" fontId="25" fillId="0" borderId="0" xfId="13" applyNumberFormat="1" applyFont="1" applyFill="1" applyBorder="1" applyAlignment="1"/>
    <xf numFmtId="3" fontId="25" fillId="0" borderId="0" xfId="8" applyNumberFormat="1" applyFont="1" applyFill="1" applyBorder="1" applyAlignment="1"/>
    <xf numFmtId="41" fontId="30" fillId="4" borderId="0" xfId="19" applyNumberFormat="1" applyFont="1" applyFill="1" applyProtection="1">
      <protection locked="0"/>
    </xf>
    <xf numFmtId="0" fontId="25" fillId="0" borderId="0" xfId="19" applyFont="1" applyFill="1"/>
    <xf numFmtId="0" fontId="25" fillId="0" borderId="0" xfId="19" applyFont="1" applyFill="1" applyAlignment="1">
      <alignment horizontal="center"/>
    </xf>
    <xf numFmtId="41" fontId="30" fillId="4" borderId="4" xfId="19" applyNumberFormat="1" applyFont="1" applyFill="1" applyBorder="1" applyProtection="1">
      <protection locked="0"/>
    </xf>
    <xf numFmtId="38" fontId="25" fillId="0" borderId="0" xfId="13" applyNumberFormat="1" applyFont="1" applyFill="1" applyBorder="1" applyAlignment="1">
      <alignment horizontal="center"/>
    </xf>
    <xf numFmtId="41" fontId="25" fillId="0" borderId="0" xfId="19" applyNumberFormat="1" applyFont="1" applyFill="1"/>
    <xf numFmtId="38" fontId="7" fillId="0" borderId="0" xfId="13" applyNumberFormat="1" applyFont="1" applyFill="1" applyBorder="1" applyAlignment="1"/>
    <xf numFmtId="41" fontId="25" fillId="0" borderId="0" xfId="19" applyNumberFormat="1" applyFont="1"/>
    <xf numFmtId="0" fontId="25" fillId="0" borderId="0" xfId="8" applyFont="1" applyFill="1" applyBorder="1" applyAlignment="1">
      <alignment horizontal="center"/>
    </xf>
    <xf numFmtId="0" fontId="25" fillId="0" borderId="0" xfId="8" applyFont="1" applyFill="1" applyBorder="1"/>
    <xf numFmtId="0" fontId="26" fillId="0" borderId="0" xfId="7" applyFont="1" applyAlignment="1">
      <alignment vertical="center"/>
    </xf>
    <xf numFmtId="49" fontId="15" fillId="0" borderId="0" xfId="9" applyNumberFormat="1" applyFont="1" applyAlignment="1" applyProtection="1">
      <alignment horizontal="center"/>
    </xf>
    <xf numFmtId="3" fontId="15" fillId="0" borderId="0" xfId="7" applyNumberFormat="1" applyFont="1" applyAlignment="1" applyProtection="1">
      <alignment horizontal="center"/>
    </xf>
    <xf numFmtId="0" fontId="7" fillId="0" borderId="0" xfId="7" applyAlignment="1" applyProtection="1"/>
    <xf numFmtId="0" fontId="16" fillId="0" borderId="0" xfId="8" applyFont="1" applyBorder="1" applyAlignment="1" applyProtection="1">
      <alignment horizontal="center"/>
    </xf>
    <xf numFmtId="0" fontId="16" fillId="0" borderId="0" xfId="8" applyFont="1" applyFill="1" applyBorder="1" applyAlignment="1" applyProtection="1">
      <alignment horizontal="center"/>
    </xf>
    <xf numFmtId="0" fontId="16" fillId="0" borderId="0" xfId="8" applyFont="1" applyBorder="1" applyAlignment="1" applyProtection="1"/>
    <xf numFmtId="0" fontId="18" fillId="0" borderId="0" xfId="7" applyFont="1" applyBorder="1" applyProtection="1"/>
    <xf numFmtId="0" fontId="16" fillId="0" borderId="0" xfId="8" applyNumberFormat="1" applyFont="1" applyFill="1" applyBorder="1" applyAlignment="1" applyProtection="1">
      <alignment horizontal="center"/>
    </xf>
    <xf numFmtId="0" fontId="17" fillId="0" borderId="0" xfId="8" applyFont="1" applyFill="1" applyBorder="1" applyAlignment="1" applyProtection="1">
      <alignment horizontal="center"/>
    </xf>
    <xf numFmtId="0" fontId="18" fillId="0" borderId="0" xfId="8" applyNumberFormat="1" applyFont="1" applyFill="1" applyBorder="1" applyAlignment="1" applyProtection="1">
      <alignment horizontal="left"/>
    </xf>
    <xf numFmtId="175" fontId="18" fillId="0" borderId="0" xfId="12" applyNumberFormat="1" applyFont="1" applyFill="1" applyBorder="1" applyAlignment="1" applyProtection="1">
      <alignment horizontal="right"/>
    </xf>
    <xf numFmtId="164" fontId="7" fillId="0" borderId="0" xfId="21" applyNumberFormat="1" applyFont="1" applyFill="1" applyBorder="1" applyAlignment="1" applyProtection="1"/>
    <xf numFmtId="175" fontId="7" fillId="0" borderId="0" xfId="12" applyNumberFormat="1" applyFont="1" applyFill="1" applyBorder="1" applyAlignment="1" applyProtection="1">
      <alignment horizontal="left"/>
    </xf>
    <xf numFmtId="0" fontId="19" fillId="0" borderId="0" xfId="8" applyFont="1" applyFill="1" applyBorder="1" applyAlignment="1" applyProtection="1"/>
    <xf numFmtId="38" fontId="7" fillId="0" borderId="0" xfId="7" applyNumberFormat="1" applyFont="1" applyFill="1" applyBorder="1" applyAlignment="1" applyProtection="1"/>
    <xf numFmtId="0" fontId="7" fillId="0" borderId="0" xfId="9" applyFont="1" applyProtection="1"/>
    <xf numFmtId="41" fontId="19" fillId="4" borderId="0" xfId="9" applyNumberFormat="1" applyFont="1" applyFill="1" applyProtection="1">
      <protection locked="0"/>
    </xf>
    <xf numFmtId="0" fontId="7" fillId="0" borderId="0" xfId="7" applyFont="1" applyFill="1" applyProtection="1"/>
    <xf numFmtId="37" fontId="19" fillId="4" borderId="0" xfId="7" applyNumberFormat="1" applyFont="1" applyFill="1" applyProtection="1">
      <protection locked="0"/>
    </xf>
    <xf numFmtId="38" fontId="7" fillId="0" borderId="0" xfId="7" applyNumberFormat="1" applyFont="1" applyFill="1" applyBorder="1" applyAlignment="1"/>
    <xf numFmtId="0" fontId="7" fillId="6" borderId="0" xfId="8" applyNumberFormat="1" applyFont="1" applyFill="1" applyBorder="1" applyAlignment="1" applyProtection="1">
      <alignment horizontal="center"/>
    </xf>
    <xf numFmtId="0" fontId="16" fillId="6" borderId="0" xfId="8" applyNumberFormat="1" applyFont="1" applyFill="1" applyBorder="1" applyAlignment="1" applyProtection="1">
      <alignment horizontal="left"/>
    </xf>
    <xf numFmtId="0" fontId="19" fillId="6" borderId="0" xfId="8" applyFont="1" applyFill="1" applyBorder="1" applyAlignment="1" applyProtection="1"/>
    <xf numFmtId="0" fontId="7" fillId="6" borderId="0" xfId="8" applyNumberFormat="1" applyFont="1" applyFill="1" applyBorder="1" applyAlignment="1" applyProtection="1">
      <alignment horizontal="left"/>
    </xf>
    <xf numFmtId="0" fontId="7" fillId="6" borderId="0" xfId="8" applyFont="1" applyFill="1" applyBorder="1" applyProtection="1"/>
    <xf numFmtId="175" fontId="7" fillId="6" borderId="0" xfId="12" applyNumberFormat="1" applyFont="1" applyFill="1" applyBorder="1" applyAlignment="1" applyProtection="1">
      <alignment horizontal="right"/>
    </xf>
    <xf numFmtId="0" fontId="7" fillId="6" borderId="0" xfId="7" applyFill="1" applyBorder="1" applyProtection="1"/>
    <xf numFmtId="164" fontId="7" fillId="6" borderId="0" xfId="21" applyNumberFormat="1" applyFont="1" applyFill="1" applyBorder="1" applyAlignment="1" applyProtection="1"/>
    <xf numFmtId="175" fontId="7" fillId="6" borderId="0" xfId="12" applyNumberFormat="1" applyFont="1" applyFill="1" applyBorder="1" applyAlignment="1" applyProtection="1">
      <alignment horizontal="left"/>
    </xf>
    <xf numFmtId="0" fontId="24" fillId="0" borderId="0" xfId="8" applyNumberFormat="1" applyFont="1" applyFill="1" applyBorder="1" applyAlignment="1" applyProtection="1">
      <alignment horizontal="left"/>
    </xf>
    <xf numFmtId="0" fontId="7" fillId="0" borderId="0" xfId="9" applyFont="1" applyFill="1" applyProtection="1"/>
    <xf numFmtId="9" fontId="16" fillId="0" borderId="0" xfId="9" quotePrefix="1" applyNumberFormat="1" applyFont="1" applyFill="1" applyAlignment="1" applyProtection="1">
      <alignment horizontal="center"/>
    </xf>
    <xf numFmtId="0" fontId="16" fillId="0" borderId="0" xfId="9" applyFont="1" applyFill="1" applyAlignment="1" applyProtection="1">
      <alignment horizontal="center"/>
    </xf>
    <xf numFmtId="0" fontId="32" fillId="0" borderId="0" xfId="9" applyFont="1" applyFill="1" applyAlignment="1" applyProtection="1">
      <alignment horizontal="center"/>
    </xf>
    <xf numFmtId="0" fontId="17" fillId="0" borderId="0" xfId="9" applyFont="1" applyFill="1" applyAlignment="1" applyProtection="1">
      <alignment horizontal="center"/>
    </xf>
    <xf numFmtId="0" fontId="33" fillId="0" borderId="0" xfId="9" applyFont="1" applyFill="1" applyAlignment="1" applyProtection="1">
      <alignment horizontal="center"/>
    </xf>
    <xf numFmtId="38" fontId="7" fillId="0" borderId="0" xfId="8" applyNumberFormat="1" applyFont="1" applyFill="1" applyBorder="1" applyAlignment="1" applyProtection="1">
      <alignment horizontal="right"/>
    </xf>
    <xf numFmtId="37" fontId="7" fillId="0" borderId="0" xfId="8" applyNumberFormat="1" applyFont="1" applyFill="1" applyBorder="1" applyAlignment="1" applyProtection="1">
      <alignment horizontal="right"/>
    </xf>
    <xf numFmtId="0" fontId="7" fillId="0" borderId="0" xfId="8" applyNumberFormat="1" applyFont="1" applyFill="1" applyBorder="1" applyAlignment="1" applyProtection="1">
      <alignment horizontal="right"/>
    </xf>
    <xf numFmtId="38" fontId="7" fillId="0" borderId="0" xfId="7" applyNumberFormat="1" applyFont="1" applyBorder="1" applyAlignment="1" applyProtection="1">
      <alignment horizontal="right"/>
    </xf>
    <xf numFmtId="0" fontId="7" fillId="0" borderId="0" xfId="9" applyFill="1" applyAlignment="1" applyProtection="1">
      <alignment horizontal="left"/>
    </xf>
    <xf numFmtId="0" fontId="7" fillId="0" borderId="0" xfId="9" applyFill="1" applyProtection="1"/>
    <xf numFmtId="0" fontId="34" fillId="0" borderId="0" xfId="9" applyFont="1" applyFill="1" applyBorder="1" applyProtection="1"/>
    <xf numFmtId="0" fontId="25" fillId="5" borderId="0" xfId="22" applyFont="1" applyFill="1" applyAlignment="1" applyProtection="1">
      <alignment horizontal="left"/>
      <protection locked="0"/>
    </xf>
    <xf numFmtId="0" fontId="30" fillId="5" borderId="0" xfId="22" applyFont="1" applyFill="1" applyProtection="1">
      <protection locked="0"/>
    </xf>
    <xf numFmtId="37" fontId="19" fillId="5" borderId="0" xfId="22" applyNumberFormat="1" applyFont="1" applyFill="1" applyProtection="1">
      <protection locked="0"/>
    </xf>
    <xf numFmtId="175" fontId="7" fillId="0" borderId="0" xfId="11" applyNumberFormat="1" applyProtection="1"/>
    <xf numFmtId="175" fontId="7" fillId="0" borderId="0" xfId="11" applyNumberFormat="1" applyFill="1" applyProtection="1"/>
    <xf numFmtId="3" fontId="30" fillId="5" borderId="0" xfId="22" applyNumberFormat="1" applyFont="1" applyFill="1" applyProtection="1">
      <protection locked="0"/>
    </xf>
    <xf numFmtId="175" fontId="7" fillId="0" borderId="0" xfId="11" applyNumberFormat="1" applyFont="1" applyFill="1" applyProtection="1"/>
    <xf numFmtId="3" fontId="25" fillId="4" borderId="0" xfId="7" quotePrefix="1" applyNumberFormat="1" applyFont="1" applyFill="1" applyProtection="1">
      <protection locked="0"/>
    </xf>
    <xf numFmtId="3" fontId="30" fillId="4" borderId="0" xfId="7" applyNumberFormat="1" applyFont="1" applyFill="1" applyProtection="1">
      <protection locked="0"/>
    </xf>
    <xf numFmtId="175" fontId="35" fillId="4" borderId="0" xfId="11" applyNumberFormat="1" applyFont="1" applyFill="1"/>
    <xf numFmtId="0" fontId="16" fillId="0" borderId="0" xfId="9" applyFont="1" applyFill="1" applyBorder="1" applyProtection="1"/>
    <xf numFmtId="38" fontId="7" fillId="0" borderId="15" xfId="7" applyNumberFormat="1" applyFont="1" applyFill="1" applyBorder="1" applyProtection="1"/>
    <xf numFmtId="37" fontId="7" fillId="0" borderId="15" xfId="7" applyNumberFormat="1" applyFont="1" applyFill="1" applyBorder="1" applyProtection="1"/>
    <xf numFmtId="0" fontId="36" fillId="0" borderId="0" xfId="8" applyFont="1" applyBorder="1" applyProtection="1"/>
    <xf numFmtId="38" fontId="7" fillId="0" borderId="0" xfId="7" applyNumberFormat="1" applyFont="1" applyFill="1" applyBorder="1" applyProtection="1"/>
    <xf numFmtId="0" fontId="7" fillId="0" borderId="0" xfId="22" applyFont="1" applyFill="1"/>
    <xf numFmtId="0" fontId="7" fillId="0" borderId="0" xfId="22" applyNumberFormat="1" applyFont="1" applyAlignment="1">
      <alignment horizontal="center"/>
    </xf>
    <xf numFmtId="0" fontId="14" fillId="0" borderId="0" xfId="22" applyFont="1" applyAlignment="1"/>
    <xf numFmtId="0" fontId="14" fillId="0" borderId="0" xfId="22" applyNumberFormat="1" applyFont="1" applyAlignment="1">
      <alignment horizontal="center"/>
    </xf>
    <xf numFmtId="0" fontId="14" fillId="0" borderId="0" xfId="22" applyFont="1" applyAlignment="1">
      <alignment horizontal="right"/>
    </xf>
    <xf numFmtId="0" fontId="37" fillId="0" borderId="0" xfId="14" applyFont="1" applyAlignment="1">
      <alignment horizontal="centerContinuous"/>
    </xf>
    <xf numFmtId="0" fontId="14" fillId="0" borderId="0" xfId="14" applyFont="1" applyFill="1" applyAlignment="1">
      <alignment horizontal="left"/>
    </xf>
    <xf numFmtId="0" fontId="37" fillId="0" borderId="0" xfId="14" applyFont="1" applyAlignment="1">
      <alignment horizontal="center"/>
    </xf>
    <xf numFmtId="0" fontId="7" fillId="0" borderId="0" xfId="22"/>
    <xf numFmtId="0" fontId="7" fillId="0" borderId="0" xfId="22" applyFont="1"/>
    <xf numFmtId="0" fontId="7" fillId="0" borderId="8" xfId="22" applyNumberFormat="1" applyFont="1" applyBorder="1" applyAlignment="1">
      <alignment horizontal="center" wrapText="1"/>
    </xf>
    <xf numFmtId="0" fontId="16" fillId="0" borderId="16" xfId="14" applyFont="1" applyBorder="1" applyAlignment="1">
      <alignment horizontal="center" wrapText="1"/>
    </xf>
    <xf numFmtId="0" fontId="14" fillId="0" borderId="0" xfId="22" applyFont="1" applyAlignment="1">
      <alignment wrapText="1"/>
    </xf>
    <xf numFmtId="0" fontId="7" fillId="0" borderId="10" xfId="22" applyNumberFormat="1" applyFont="1" applyBorder="1" applyAlignment="1">
      <alignment horizontal="center"/>
    </xf>
    <xf numFmtId="0" fontId="16" fillId="0" borderId="17" xfId="14" applyFont="1" applyBorder="1" applyAlignment="1">
      <alignment horizontal="center"/>
    </xf>
    <xf numFmtId="0" fontId="38" fillId="0" borderId="0" xfId="22" applyFont="1" applyAlignment="1"/>
    <xf numFmtId="3" fontId="23" fillId="0" borderId="13" xfId="8" applyNumberFormat="1" applyFont="1" applyFill="1" applyBorder="1" applyAlignment="1">
      <alignment horizontal="center" wrapText="1"/>
    </xf>
    <xf numFmtId="3" fontId="23" fillId="0" borderId="18" xfId="8" applyNumberFormat="1" applyFont="1" applyFill="1" applyBorder="1" applyAlignment="1">
      <alignment wrapText="1"/>
    </xf>
    <xf numFmtId="0" fontId="7" fillId="0" borderId="13" xfId="22" applyNumberFormat="1" applyFont="1" applyBorder="1" applyAlignment="1">
      <alignment horizontal="center"/>
    </xf>
    <xf numFmtId="3" fontId="23" fillId="0" borderId="18" xfId="8" applyNumberFormat="1" applyFont="1" applyFill="1" applyBorder="1" applyAlignment="1">
      <alignment horizontal="center" wrapText="1"/>
    </xf>
    <xf numFmtId="0" fontId="14" fillId="0" borderId="0" xfId="14" applyFont="1"/>
    <xf numFmtId="37" fontId="14" fillId="0" borderId="0" xfId="14" applyNumberFormat="1" applyFont="1"/>
    <xf numFmtId="173" fontId="14" fillId="0" borderId="0" xfId="18" applyFont="1" applyAlignment="1"/>
    <xf numFmtId="0" fontId="7" fillId="0" borderId="0" xfId="23" applyFont="1" applyFill="1" applyAlignment="1" applyProtection="1">
      <alignment vertical="top"/>
    </xf>
    <xf numFmtId="0" fontId="7" fillId="0" borderId="0" xfId="22" applyFont="1" applyAlignment="1" applyProtection="1">
      <alignment vertical="top" wrapText="1"/>
    </xf>
    <xf numFmtId="0" fontId="38" fillId="0" borderId="0" xfId="22" applyNumberFormat="1" applyFont="1" applyAlignment="1">
      <alignment horizontal="center"/>
    </xf>
    <xf numFmtId="0" fontId="39" fillId="0" borderId="0" xfId="23" applyFont="1" applyFill="1" applyProtection="1"/>
    <xf numFmtId="0" fontId="37" fillId="0" borderId="0" xfId="22" applyFont="1" applyAlignment="1">
      <alignment horizontal="center"/>
    </xf>
    <xf numFmtId="0" fontId="37" fillId="0" borderId="0" xfId="22" quotePrefix="1" applyFont="1" applyAlignment="1">
      <alignment horizontal="center"/>
    </xf>
    <xf numFmtId="0" fontId="7" fillId="0" borderId="0" xfId="10" applyNumberFormat="1" applyFont="1" applyFill="1" applyBorder="1" applyAlignment="1" applyProtection="1">
      <alignment horizontal="center"/>
    </xf>
    <xf numFmtId="0" fontId="16" fillId="0" borderId="0" xfId="23" applyFont="1" applyFill="1" applyAlignment="1" applyProtection="1">
      <alignment horizontal="left"/>
    </xf>
    <xf numFmtId="0" fontId="7" fillId="0" borderId="0" xfId="23" applyFont="1" applyFill="1" applyProtection="1"/>
    <xf numFmtId="0" fontId="7" fillId="0" borderId="0" xfId="7"/>
    <xf numFmtId="0" fontId="7" fillId="0" borderId="0" xfId="24" applyFont="1" applyFill="1" applyAlignment="1" applyProtection="1">
      <alignment horizontal="left"/>
    </xf>
    <xf numFmtId="175" fontId="19" fillId="4" borderId="0" xfId="11" applyNumberFormat="1" applyFont="1" applyFill="1" applyProtection="1">
      <protection locked="0"/>
    </xf>
    <xf numFmtId="10" fontId="7" fillId="0" borderId="0" xfId="21" applyNumberFormat="1" applyFont="1" applyFill="1" applyBorder="1" applyProtection="1"/>
    <xf numFmtId="175" fontId="19" fillId="5" borderId="1" xfId="11" applyNumberFormat="1" applyFont="1" applyFill="1" applyBorder="1" applyAlignment="1" applyProtection="1">
      <protection locked="0"/>
    </xf>
    <xf numFmtId="10" fontId="16" fillId="0" borderId="0" xfId="21" applyNumberFormat="1" applyFont="1" applyFill="1" applyBorder="1" applyProtection="1"/>
    <xf numFmtId="0" fontId="16" fillId="0" borderId="0" xfId="23" applyFont="1" applyFill="1" applyProtection="1"/>
    <xf numFmtId="175" fontId="16" fillId="0" borderId="0" xfId="21" applyNumberFormat="1" applyFont="1" applyFill="1" applyBorder="1" applyProtection="1"/>
    <xf numFmtId="0" fontId="7" fillId="0" borderId="0" xfId="23" applyFont="1" applyFill="1" applyAlignment="1" applyProtection="1">
      <alignment horizontal="left"/>
    </xf>
    <xf numFmtId="175" fontId="7" fillId="0" borderId="0" xfId="21" applyNumberFormat="1" applyFont="1" applyFill="1" applyBorder="1" applyProtection="1"/>
    <xf numFmtId="10" fontId="16" fillId="0" borderId="19" xfId="21" applyNumberFormat="1" applyFont="1" applyFill="1" applyBorder="1" applyProtection="1"/>
    <xf numFmtId="0" fontId="40" fillId="0" borderId="0" xfId="7" applyFont="1" applyAlignment="1" applyProtection="1">
      <alignment horizontal="center"/>
    </xf>
    <xf numFmtId="3" fontId="13" fillId="0" borderId="0" xfId="0" applyNumberFormat="1" applyFont="1" applyFill="1" applyAlignment="1" applyProtection="1">
      <protection locked="0"/>
    </xf>
    <xf numFmtId="0" fontId="7" fillId="0" borderId="0" xfId="7" applyNumberFormat="1" applyFont="1" applyAlignment="1">
      <alignment horizontal="center"/>
    </xf>
    <xf numFmtId="0" fontId="7" fillId="0" borderId="0" xfId="7" applyFont="1" applyAlignment="1"/>
    <xf numFmtId="0" fontId="7" fillId="0" borderId="0" xfId="7" applyFont="1" applyAlignment="1">
      <alignment horizontal="right"/>
    </xf>
    <xf numFmtId="0" fontId="7" fillId="0" borderId="0" xfId="7" applyFont="1"/>
    <xf numFmtId="0" fontId="7" fillId="0" borderId="8" xfId="7" applyNumberFormat="1" applyFont="1" applyBorder="1" applyAlignment="1">
      <alignment horizontal="center" wrapText="1"/>
    </xf>
    <xf numFmtId="0" fontId="7" fillId="0" borderId="0" xfId="7" applyBorder="1"/>
    <xf numFmtId="0" fontId="7" fillId="0" borderId="0" xfId="7" applyFont="1" applyBorder="1" applyAlignment="1">
      <alignment wrapText="1"/>
    </xf>
    <xf numFmtId="0" fontId="7" fillId="0" borderId="0" xfId="7" applyFont="1" applyAlignment="1">
      <alignment wrapText="1"/>
    </xf>
    <xf numFmtId="0" fontId="7" fillId="0" borderId="10" xfId="7" applyNumberFormat="1" applyFont="1" applyBorder="1" applyAlignment="1">
      <alignment horizontal="center"/>
    </xf>
    <xf numFmtId="0" fontId="22" fillId="0" borderId="0" xfId="7" applyFont="1" applyAlignment="1"/>
    <xf numFmtId="0" fontId="7" fillId="0" borderId="13" xfId="7" applyNumberFormat="1" applyFont="1" applyBorder="1" applyAlignment="1">
      <alignment horizontal="center"/>
    </xf>
    <xf numFmtId="0" fontId="22" fillId="0" borderId="0" xfId="7" applyNumberFormat="1" applyFont="1" applyAlignment="1">
      <alignment horizontal="center"/>
    </xf>
    <xf numFmtId="175" fontId="19" fillId="5" borderId="6" xfId="16" applyNumberFormat="1" applyFont="1" applyFill="1" applyBorder="1" applyAlignment="1" applyProtection="1">
      <protection locked="0"/>
    </xf>
    <xf numFmtId="175" fontId="19" fillId="5" borderId="5" xfId="17" applyNumberFormat="1" applyFont="1" applyFill="1" applyBorder="1" applyAlignment="1" applyProtection="1">
      <protection locked="0"/>
    </xf>
    <xf numFmtId="175" fontId="19" fillId="5" borderId="5" xfId="16" applyNumberFormat="1" applyFont="1" applyFill="1" applyBorder="1" applyAlignment="1" applyProtection="1">
      <protection locked="0"/>
    </xf>
    <xf numFmtId="175" fontId="19" fillId="5" borderId="7" xfId="16" applyNumberFormat="1" applyFont="1" applyFill="1" applyBorder="1" applyAlignment="1" applyProtection="1">
      <protection locked="0"/>
    </xf>
    <xf numFmtId="3" fontId="18" fillId="0" borderId="0" xfId="8" applyNumberFormat="1" applyFont="1" applyFill="1" applyBorder="1" applyAlignment="1" applyProtection="1">
      <alignment horizontal="center"/>
    </xf>
    <xf numFmtId="0" fontId="31" fillId="0" borderId="0" xfId="7" applyFont="1" applyFill="1" applyBorder="1" applyAlignment="1" applyProtection="1">
      <alignment horizontal="center"/>
    </xf>
    <xf numFmtId="41" fontId="19" fillId="0" borderId="0" xfId="9" applyNumberFormat="1" applyFont="1" applyFill="1" applyProtection="1">
      <protection locked="0"/>
    </xf>
    <xf numFmtId="37" fontId="19" fillId="0" borderId="0" xfId="7" applyNumberFormat="1" applyFont="1" applyFill="1" applyProtection="1">
      <protection locked="0"/>
    </xf>
    <xf numFmtId="41" fontId="7" fillId="0" borderId="14" xfId="14" applyNumberFormat="1" applyFont="1" applyFill="1" applyBorder="1"/>
    <xf numFmtId="3" fontId="2" fillId="0" borderId="0" xfId="0" applyNumberFormat="1" applyFont="1" applyAlignment="1" applyProtection="1">
      <alignment horizontal="center"/>
    </xf>
    <xf numFmtId="49" fontId="2" fillId="2" borderId="0" xfId="0" applyNumberFormat="1" applyFont="1" applyFill="1" applyAlignment="1" applyProtection="1">
      <alignment horizontal="center"/>
      <protection locked="0"/>
    </xf>
    <xf numFmtId="173" fontId="2" fillId="0" borderId="0" xfId="0" applyFont="1" applyAlignment="1" applyProtection="1">
      <alignment horizontal="center"/>
    </xf>
    <xf numFmtId="41" fontId="7" fillId="0" borderId="0" xfId="19" applyNumberFormat="1" applyFont="1"/>
    <xf numFmtId="3" fontId="21" fillId="0" borderId="0" xfId="25" applyNumberFormat="1" applyFont="1" applyFill="1" applyAlignment="1" applyProtection="1">
      <protection locked="0"/>
    </xf>
    <xf numFmtId="3" fontId="16" fillId="0" borderId="0" xfId="25" applyFont="1" applyFill="1" applyAlignment="1">
      <alignment horizontal="left"/>
    </xf>
    <xf numFmtId="3" fontId="21" fillId="0" borderId="0" xfId="25" applyNumberFormat="1" applyFont="1" applyFill="1" applyAlignment="1"/>
    <xf numFmtId="3" fontId="21" fillId="0" borderId="0" xfId="25" applyFont="1" applyFill="1" applyAlignment="1"/>
    <xf numFmtId="3" fontId="21" fillId="0" borderId="0" xfId="25" applyFill="1" applyAlignment="1"/>
    <xf numFmtId="3" fontId="21" fillId="0" borderId="0" xfId="25" applyFill="1" applyAlignment="1">
      <alignment horizontal="center"/>
    </xf>
    <xf numFmtId="3" fontId="21" fillId="0" borderId="0" xfId="25" applyNumberFormat="1" applyFill="1" applyAlignment="1"/>
    <xf numFmtId="3" fontId="18" fillId="0" borderId="0" xfId="25" applyFont="1" applyFill="1" applyAlignment="1">
      <alignment horizontal="center"/>
    </xf>
    <xf numFmtId="3" fontId="21" fillId="0" borderId="0" xfId="25" applyNumberFormat="1" applyFont="1" applyFill="1" applyAlignment="1">
      <alignment horizontal="centerContinuous"/>
    </xf>
    <xf numFmtId="3" fontId="21" fillId="0" borderId="0" xfId="25" applyFont="1" applyFill="1" applyAlignment="1">
      <alignment horizontal="center"/>
    </xf>
    <xf numFmtId="3" fontId="21" fillId="0" borderId="20" xfId="25" applyNumberFormat="1" applyFont="1" applyFill="1" applyBorder="1" applyAlignment="1"/>
    <xf numFmtId="3" fontId="21" fillId="0" borderId="0" xfId="25" applyNumberFormat="1" applyFont="1" applyFill="1" applyAlignment="1">
      <alignment horizontal="left"/>
    </xf>
    <xf numFmtId="37" fontId="21" fillId="0" borderId="0" xfId="25" applyNumberFormat="1" applyFont="1" applyFill="1" applyAlignment="1"/>
    <xf numFmtId="37" fontId="21" fillId="7" borderId="0" xfId="25" applyNumberFormat="1" applyFont="1" applyFill="1" applyAlignment="1"/>
    <xf numFmtId="37" fontId="21" fillId="0" borderId="20" xfId="25" applyNumberFormat="1" applyFont="1" applyFill="1" applyBorder="1" applyAlignment="1"/>
    <xf numFmtId="37" fontId="21" fillId="0" borderId="21" xfId="25" applyNumberFormat="1" applyFont="1" applyFill="1" applyBorder="1" applyAlignment="1"/>
    <xf numFmtId="3" fontId="7" fillId="0" borderId="0" xfId="25" applyFont="1" applyFill="1" applyAlignment="1"/>
    <xf numFmtId="3" fontId="18" fillId="0" borderId="0" xfId="25" applyNumberFormat="1" applyFont="1" applyFill="1" applyAlignment="1">
      <alignment horizontal="center"/>
    </xf>
    <xf numFmtId="37" fontId="21" fillId="0" borderId="22" xfId="25" applyNumberFormat="1" applyFont="1" applyFill="1" applyBorder="1" applyAlignment="1"/>
    <xf numFmtId="37" fontId="21" fillId="0" borderId="0" xfId="25" applyNumberFormat="1" applyFill="1" applyAlignment="1"/>
    <xf numFmtId="3" fontId="21" fillId="0" borderId="0" xfId="25" applyFont="1" applyFill="1" applyAlignment="1">
      <alignment horizontal="left"/>
    </xf>
    <xf numFmtId="3" fontId="21" fillId="0" borderId="22" xfId="25" applyNumberFormat="1" applyFont="1" applyFill="1" applyBorder="1" applyAlignment="1"/>
    <xf numFmtId="0" fontId="21" fillId="0" borderId="0" xfId="13" applyProtection="1"/>
    <xf numFmtId="0" fontId="44" fillId="0" borderId="0" xfId="13" applyFont="1" applyProtection="1"/>
    <xf numFmtId="0" fontId="45" fillId="0" borderId="0" xfId="13" applyFont="1" applyProtection="1"/>
    <xf numFmtId="0" fontId="45" fillId="0" borderId="0" xfId="13" applyFont="1" applyAlignment="1" applyProtection="1">
      <alignment horizontal="right"/>
    </xf>
    <xf numFmtId="0" fontId="15" fillId="0" borderId="0" xfId="13" applyFont="1" applyAlignment="1" applyProtection="1">
      <alignment horizontal="center"/>
    </xf>
    <xf numFmtId="0" fontId="15" fillId="0" borderId="0" xfId="13" applyFont="1" applyProtection="1"/>
    <xf numFmtId="0" fontId="15" fillId="0" borderId="0" xfId="13" applyFont="1" applyAlignment="1" applyProtection="1">
      <alignment horizontal="center" wrapText="1"/>
    </xf>
    <xf numFmtId="0" fontId="15" fillId="4" borderId="0" xfId="13" applyFont="1" applyFill="1" applyAlignment="1" applyProtection="1">
      <protection locked="0"/>
    </xf>
    <xf numFmtId="37" fontId="15" fillId="0" borderId="0" xfId="13" applyNumberFormat="1" applyFont="1" applyFill="1" applyAlignment="1" applyProtection="1"/>
    <xf numFmtId="37" fontId="15" fillId="0" borderId="0" xfId="13" applyNumberFormat="1" applyFont="1" applyFill="1" applyAlignment="1" applyProtection="1">
      <alignment horizontal="center"/>
    </xf>
    <xf numFmtId="10" fontId="46" fillId="4" borderId="0" xfId="13" applyNumberFormat="1" applyFont="1" applyFill="1" applyBorder="1" applyAlignment="1" applyProtection="1">
      <protection locked="0"/>
    </xf>
    <xf numFmtId="0" fontId="14" fillId="0" borderId="0" xfId="13" applyFont="1" applyFill="1" applyProtection="1"/>
    <xf numFmtId="0" fontId="21" fillId="0" borderId="0" xfId="13" applyFont="1" applyFill="1" applyAlignment="1" applyProtection="1">
      <alignment horizontal="center"/>
    </xf>
    <xf numFmtId="0" fontId="15" fillId="0" borderId="0" xfId="13" applyFont="1" applyFill="1" applyAlignment="1" applyProtection="1"/>
    <xf numFmtId="10" fontId="46" fillId="4" borderId="4" xfId="13" applyNumberFormat="1" applyFont="1" applyFill="1" applyBorder="1" applyAlignment="1" applyProtection="1">
      <protection locked="0"/>
    </xf>
    <xf numFmtId="0" fontId="15" fillId="0" borderId="0" xfId="13" applyFont="1" applyFill="1" applyProtection="1"/>
    <xf numFmtId="10" fontId="15" fillId="0" borderId="0" xfId="13" applyNumberFormat="1" applyFont="1" applyFill="1" applyBorder="1" applyAlignment="1" applyProtection="1"/>
    <xf numFmtId="176" fontId="15" fillId="0" borderId="0" xfId="13" applyNumberFormat="1" applyFont="1" applyFill="1" applyProtection="1"/>
    <xf numFmtId="10" fontId="15" fillId="0" borderId="22" xfId="13" applyNumberFormat="1" applyFont="1" applyFill="1" applyBorder="1" applyAlignment="1" applyProtection="1"/>
    <xf numFmtId="0" fontId="21" fillId="0" borderId="0" xfId="13" applyFill="1" applyProtection="1"/>
    <xf numFmtId="0" fontId="7" fillId="0" borderId="0" xfId="13" applyFont="1" applyFill="1" applyProtection="1"/>
    <xf numFmtId="10" fontId="2" fillId="0" borderId="0" xfId="4" applyNumberFormat="1" applyFont="1" applyAlignment="1" applyProtection="1">
      <protection locked="0"/>
    </xf>
    <xf numFmtId="0" fontId="2" fillId="0" borderId="0" xfId="0" applyNumberFormat="1" applyFont="1" applyFill="1" applyAlignment="1" applyProtection="1">
      <alignment vertical="top" wrapText="1"/>
      <protection locked="0"/>
    </xf>
    <xf numFmtId="173" fontId="2" fillId="0" borderId="0" xfId="0" applyFont="1" applyAlignment="1">
      <alignment horizontal="left" vertical="top" wrapText="1"/>
    </xf>
    <xf numFmtId="0" fontId="2" fillId="0" borderId="0" xfId="0" applyNumberFormat="1" applyFont="1" applyFill="1" applyAlignment="1" applyProtection="1">
      <alignment horizontal="right"/>
      <protection locked="0"/>
    </xf>
    <xf numFmtId="0" fontId="0" fillId="0" borderId="0" xfId="0" applyNumberForma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2" fillId="0" borderId="0" xfId="0" applyNumberFormat="1" applyFont="1" applyFill="1" applyAlignment="1" applyProtection="1">
      <alignment horizontal="left" wrapText="1"/>
      <protection locked="0"/>
    </xf>
    <xf numFmtId="0" fontId="2" fillId="0" borderId="0" xfId="0" applyNumberFormat="1" applyFont="1" applyFill="1" applyAlignment="1" applyProtection="1">
      <alignment horizontal="right"/>
    </xf>
    <xf numFmtId="0" fontId="16" fillId="0" borderId="6" xfId="14" applyFont="1" applyBorder="1" applyAlignment="1">
      <alignment horizontal="center" wrapText="1"/>
    </xf>
    <xf numFmtId="0" fontId="16" fillId="0" borderId="5" xfId="14" applyFont="1" applyBorder="1" applyAlignment="1">
      <alignment horizontal="center" wrapText="1"/>
    </xf>
    <xf numFmtId="0" fontId="16" fillId="0" borderId="7" xfId="14" applyFont="1" applyBorder="1" applyAlignment="1">
      <alignment horizontal="center" wrapText="1"/>
    </xf>
    <xf numFmtId="0" fontId="15" fillId="0" borderId="0" xfId="7" applyFont="1" applyAlignment="1" applyProtection="1">
      <alignment horizontal="center"/>
    </xf>
    <xf numFmtId="0" fontId="15" fillId="0" borderId="0" xfId="8" applyFont="1" applyBorder="1" applyAlignment="1">
      <alignment horizontal="center"/>
    </xf>
    <xf numFmtId="3" fontId="15" fillId="0" borderId="0" xfId="8" applyNumberFormat="1" applyFont="1" applyBorder="1" applyAlignment="1">
      <alignment horizontal="center"/>
    </xf>
    <xf numFmtId="0" fontId="16" fillId="0" borderId="6" xfId="7" applyFont="1" applyBorder="1" applyAlignment="1">
      <alignment horizontal="center"/>
    </xf>
    <xf numFmtId="0" fontId="16" fillId="0" borderId="5" xfId="7" applyFont="1" applyBorder="1" applyAlignment="1">
      <alignment horizontal="center"/>
    </xf>
    <xf numFmtId="38" fontId="25" fillId="0" borderId="0" xfId="13" applyNumberFormat="1" applyFont="1" applyFill="1" applyBorder="1" applyAlignment="1">
      <alignment horizontal="left" wrapText="1"/>
    </xf>
    <xf numFmtId="0" fontId="15" fillId="0" borderId="0" xfId="13" applyFont="1" applyAlignment="1">
      <alignment horizontal="center"/>
    </xf>
    <xf numFmtId="3" fontId="15" fillId="0" borderId="0" xfId="13" applyNumberFormat="1" applyFont="1" applyAlignment="1">
      <alignment horizontal="center"/>
    </xf>
    <xf numFmtId="0" fontId="27" fillId="0" borderId="0" xfId="19" applyFont="1" applyBorder="1" applyAlignment="1">
      <alignment horizontal="center" wrapText="1"/>
    </xf>
    <xf numFmtId="0" fontId="25" fillId="0" borderId="4" xfId="13" applyFont="1" applyBorder="1" applyAlignment="1">
      <alignment horizontal="center" wrapText="1"/>
    </xf>
    <xf numFmtId="3" fontId="18" fillId="0" borderId="0" xfId="25" applyNumberFormat="1" applyFont="1" applyFill="1" applyAlignment="1">
      <alignment horizontal="center" wrapText="1"/>
    </xf>
    <xf numFmtId="0" fontId="24" fillId="0" borderId="0" xfId="8" applyNumberFormat="1" applyFont="1" applyFill="1" applyBorder="1" applyAlignment="1" applyProtection="1">
      <alignment horizontal="center"/>
    </xf>
    <xf numFmtId="0" fontId="24" fillId="0" borderId="0" xfId="9" applyFont="1" applyFill="1" applyAlignment="1" applyProtection="1">
      <alignment horizontal="center"/>
    </xf>
    <xf numFmtId="0" fontId="24" fillId="0" borderId="0" xfId="7" applyFont="1" applyFill="1" applyAlignment="1" applyProtection="1">
      <alignment horizontal="center"/>
    </xf>
    <xf numFmtId="0" fontId="7" fillId="0" borderId="0" xfId="8" applyNumberFormat="1" applyFont="1" applyFill="1" applyBorder="1" applyAlignment="1">
      <alignment horizontal="left" wrapText="1"/>
    </xf>
    <xf numFmtId="0" fontId="15" fillId="0" borderId="0" xfId="8" applyFont="1" applyBorder="1" applyAlignment="1" applyProtection="1">
      <alignment horizontal="center"/>
    </xf>
    <xf numFmtId="3" fontId="15" fillId="0" borderId="0" xfId="7" applyNumberFormat="1" applyFont="1" applyAlignment="1" applyProtection="1">
      <alignment horizontal="center"/>
    </xf>
    <xf numFmtId="0" fontId="17" fillId="0" borderId="0" xfId="9" applyFont="1" applyBorder="1" applyAlignment="1" applyProtection="1">
      <alignment horizontal="center" wrapText="1"/>
    </xf>
    <xf numFmtId="0" fontId="18" fillId="0" borderId="0" xfId="7" applyFont="1" applyBorder="1" applyAlignment="1" applyProtection="1">
      <alignment horizontal="center" wrapText="1"/>
    </xf>
    <xf numFmtId="0" fontId="17" fillId="0" borderId="0" xfId="9" applyFont="1" applyFill="1" applyBorder="1" applyAlignment="1" applyProtection="1">
      <alignment horizontal="center" wrapText="1"/>
    </xf>
    <xf numFmtId="0" fontId="18" fillId="0" borderId="0" xfId="7" applyFont="1" applyFill="1" applyBorder="1" applyAlignment="1" applyProtection="1">
      <alignment horizontal="center" wrapText="1"/>
    </xf>
    <xf numFmtId="0" fontId="17" fillId="0" borderId="0" xfId="8" quotePrefix="1" applyFont="1" applyFill="1" applyBorder="1" applyAlignment="1" applyProtection="1">
      <alignment horizontal="center" wrapText="1"/>
    </xf>
    <xf numFmtId="0" fontId="18" fillId="0" borderId="0" xfId="7" applyFont="1" applyFill="1" applyAlignment="1" applyProtection="1">
      <alignment horizontal="center" wrapText="1"/>
    </xf>
    <xf numFmtId="0" fontId="16" fillId="0" borderId="6" xfId="22" applyFont="1" applyBorder="1" applyAlignment="1">
      <alignment horizontal="center"/>
    </xf>
    <xf numFmtId="0" fontId="16" fillId="0" borderId="5" xfId="22" applyFont="1" applyBorder="1" applyAlignment="1">
      <alignment horizontal="center"/>
    </xf>
    <xf numFmtId="0" fontId="16" fillId="0" borderId="7" xfId="22" applyFont="1" applyBorder="1" applyAlignment="1">
      <alignment horizontal="center"/>
    </xf>
    <xf numFmtId="0" fontId="15" fillId="0" borderId="0" xfId="22" applyFont="1" applyAlignment="1" applyProtection="1">
      <alignment horizontal="center"/>
    </xf>
    <xf numFmtId="0" fontId="15" fillId="0" borderId="0" xfId="13" applyFont="1" applyAlignment="1" applyProtection="1">
      <alignment horizontal="center"/>
    </xf>
    <xf numFmtId="3" fontId="15" fillId="0" borderId="0" xfId="13" applyNumberFormat="1" applyFont="1" applyAlignment="1" applyProtection="1">
      <alignment horizontal="center"/>
    </xf>
  </cellXfs>
  <cellStyles count="26">
    <cellStyle name="Comma" xfId="3" builtinId="3"/>
    <cellStyle name="Comma 2" xfId="11"/>
    <cellStyle name="Comma 2 2" xfId="12"/>
    <cellStyle name="Comma 3" xfId="20"/>
    <cellStyle name="Comma 6 2" xfId="16"/>
    <cellStyle name="Comma 6 2 2" xfId="17"/>
    <cellStyle name="Currency" xfId="1" builtinId="4"/>
    <cellStyle name="Currency 7" xfId="6"/>
    <cellStyle name="Normal" xfId="0" builtinId="0"/>
    <cellStyle name="Normal 10" xfId="5"/>
    <cellStyle name="Normal 11 2" xfId="22"/>
    <cellStyle name="Normal 2" xfId="7"/>
    <cellStyle name="Normal 3" xfId="13"/>
    <cellStyle name="Normal 3 2" xfId="8"/>
    <cellStyle name="Normal 4" xfId="25"/>
    <cellStyle name="Normal_21 Exh B" xfId="15"/>
    <cellStyle name="Normal_ADITAnalysisID090805" xfId="9"/>
    <cellStyle name="Normal_ADITAnalysisID090805 2" xfId="19"/>
    <cellStyle name="Normal_ADITAnalysisID090805 2 2" xfId="23"/>
    <cellStyle name="Normal_ADITAnalysisID090805 3" xfId="24"/>
    <cellStyle name="Normal_ATC Projected 2008 Monthly Plant Balances for Attachment O 2 (2)" xfId="18"/>
    <cellStyle name="Normal_Attachment O &amp; GG Final 11_11_09" xfId="2"/>
    <cellStyle name="Normal_FN1 Ratebase Draft SPP template (6-11-04) v2" xfId="10"/>
    <cellStyle name="Normal_Schedule O Info for Mike" xfId="14"/>
    <cellStyle name="Percent" xfId="4" builtinId="5"/>
    <cellStyle name="Percent 2 2"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Transco%20East%20Formula%20Rates/PJM%202018%20Transco%20Actual%20(ATRR)/IM%20Transco%20%202018%20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Transco%20East%20Formula%20Rates/PJM%202017%20Transco%20Actual%20(ATRR)/2017%20Actual/IM%20Trans%20Company%20Actual%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 val="WS R Interest(2)"/>
    </sheetNames>
    <sheetDataSet>
      <sheetData sheetId="0">
        <row r="82">
          <cell r="J82">
            <v>0.98172841501739661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sheetData sheetId="1">
        <row r="1">
          <cell r="O1" t="str">
            <v xml:space="preserve"> </v>
          </cell>
        </row>
        <row r="102">
          <cell r="J102">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8"/>
  <sheetViews>
    <sheetView tabSelected="1" zoomScale="75" zoomScaleNormal="75" zoomScaleSheetLayoutView="100" workbookViewId="0">
      <selection activeCell="K13" sqref="K13"/>
    </sheetView>
  </sheetViews>
  <sheetFormatPr defaultRowHeight="15.75"/>
  <cols>
    <col min="1" max="1" width="4.21875" style="84" customWidth="1"/>
    <col min="2" max="2" width="28.5546875" style="84" customWidth="1"/>
    <col min="3" max="3" width="33.6640625" style="84" customWidth="1"/>
    <col min="4" max="4" width="11.5546875" style="84" customWidth="1"/>
    <col min="5" max="5" width="4.77734375" style="84" customWidth="1"/>
    <col min="6" max="6" width="4.6640625" style="84" customWidth="1"/>
    <col min="7" max="7" width="10.21875" style="84" customWidth="1"/>
    <col min="8" max="8" width="3.77734375" style="84" customWidth="1"/>
    <col min="9" max="9" width="12.44140625" style="84" customWidth="1"/>
    <col min="10" max="10" width="1.44140625" style="84" customWidth="1"/>
    <col min="11" max="11" width="10.5546875" style="103" customWidth="1"/>
    <col min="12" max="12" width="11.21875" style="84" bestFit="1" customWidth="1"/>
    <col min="13" max="13" width="14.77734375" style="84" bestFit="1" customWidth="1"/>
    <col min="14" max="14" width="12" style="84" customWidth="1"/>
    <col min="15" max="15" width="8.88671875" style="84"/>
    <col min="16" max="16" width="10.33203125" style="84" customWidth="1"/>
    <col min="17" max="17" width="8.88671875" style="84"/>
    <col min="18" max="18" width="10.21875" style="84" customWidth="1"/>
    <col min="19" max="19" width="8.88671875" style="84"/>
    <col min="20" max="20" width="12.109375" style="84" bestFit="1" customWidth="1"/>
    <col min="21" max="16384" width="8.88671875" style="84"/>
  </cols>
  <sheetData>
    <row r="1" spans="1:15">
      <c r="B1" s="2"/>
      <c r="C1" s="2"/>
      <c r="D1" s="3"/>
      <c r="E1" s="2"/>
      <c r="F1" s="2"/>
      <c r="G1" s="2"/>
      <c r="H1" s="4"/>
      <c r="I1" s="7"/>
      <c r="J1" s="7"/>
      <c r="K1" s="6" t="s">
        <v>327</v>
      </c>
      <c r="M1" s="164"/>
    </row>
    <row r="2" spans="1:15">
      <c r="B2" s="2"/>
      <c r="C2" s="2"/>
      <c r="D2" s="3"/>
      <c r="E2" s="2"/>
      <c r="F2" s="2"/>
      <c r="G2" s="2"/>
      <c r="H2" s="4"/>
      <c r="I2" s="4"/>
      <c r="J2" s="4"/>
      <c r="K2" s="6" t="s">
        <v>199</v>
      </c>
    </row>
    <row r="3" spans="1:15">
      <c r="B3" s="2"/>
      <c r="C3" s="2"/>
      <c r="D3" s="3"/>
      <c r="E3" s="2"/>
      <c r="F3" s="2"/>
      <c r="G3" s="2"/>
      <c r="H3" s="4"/>
      <c r="I3" s="4"/>
      <c r="J3" s="4"/>
      <c r="K3" s="13"/>
    </row>
    <row r="4" spans="1:15">
      <c r="B4" s="2" t="s">
        <v>0</v>
      </c>
      <c r="C4" s="2"/>
      <c r="D4" s="3" t="s">
        <v>280</v>
      </c>
      <c r="E4" s="2"/>
      <c r="F4" s="2"/>
      <c r="G4" s="2"/>
      <c r="H4" s="42"/>
      <c r="I4" s="85"/>
      <c r="J4" s="42"/>
      <c r="K4" s="40" t="s">
        <v>365</v>
      </c>
    </row>
    <row r="5" spans="1:15">
      <c r="B5" s="2"/>
      <c r="C5" s="86" t="s">
        <v>2</v>
      </c>
      <c r="D5" s="86" t="s">
        <v>281</v>
      </c>
      <c r="E5" s="86"/>
      <c r="F5" s="86"/>
      <c r="G5" s="86"/>
      <c r="H5" s="4"/>
      <c r="I5" s="4"/>
      <c r="J5" s="4"/>
      <c r="K5" s="13"/>
    </row>
    <row r="6" spans="1:15">
      <c r="B6" s="4"/>
      <c r="C6" s="4"/>
      <c r="D6" s="4"/>
      <c r="E6" s="4"/>
      <c r="F6" s="4"/>
      <c r="G6" s="4"/>
      <c r="H6" s="4"/>
      <c r="I6" s="4"/>
      <c r="J6" s="4"/>
      <c r="K6" s="13"/>
      <c r="M6" s="87"/>
      <c r="N6" s="87"/>
      <c r="O6" s="87"/>
    </row>
    <row r="7" spans="1:15">
      <c r="A7" s="5"/>
      <c r="B7" s="4"/>
      <c r="C7" s="4"/>
      <c r="D7" s="371" t="s">
        <v>366</v>
      </c>
      <c r="E7" s="4"/>
      <c r="F7" s="4"/>
      <c r="G7" s="4"/>
      <c r="H7" s="4"/>
      <c r="I7" s="4"/>
      <c r="J7" s="4"/>
      <c r="K7" s="13"/>
      <c r="M7" s="87"/>
      <c r="N7" s="87"/>
      <c r="O7" s="87"/>
    </row>
    <row r="8" spans="1:15">
      <c r="A8" s="5"/>
      <c r="B8" s="4"/>
      <c r="C8" s="4"/>
      <c r="D8" s="88"/>
      <c r="E8" s="4"/>
      <c r="F8" s="4"/>
      <c r="G8" s="4"/>
      <c r="H8" s="4"/>
      <c r="I8" s="4"/>
      <c r="J8" s="4"/>
      <c r="K8" s="13"/>
      <c r="M8" s="87"/>
      <c r="N8" s="87"/>
      <c r="O8" s="87"/>
    </row>
    <row r="9" spans="1:15">
      <c r="A9" s="5" t="s">
        <v>4</v>
      </c>
      <c r="B9" s="4"/>
      <c r="C9" s="4"/>
      <c r="D9" s="88"/>
      <c r="E9" s="4"/>
      <c r="F9" s="4"/>
      <c r="G9" s="4"/>
      <c r="H9" s="4"/>
      <c r="I9" s="5" t="s">
        <v>5</v>
      </c>
      <c r="J9" s="4"/>
      <c r="K9"/>
      <c r="L9"/>
      <c r="M9"/>
      <c r="N9"/>
      <c r="O9" s="87"/>
    </row>
    <row r="10" spans="1:15" ht="16.5" thickBot="1">
      <c r="A10" s="10" t="s">
        <v>6</v>
      </c>
      <c r="B10" s="4"/>
      <c r="C10" s="4"/>
      <c r="D10" s="4"/>
      <c r="E10" s="4"/>
      <c r="F10" s="4"/>
      <c r="G10" s="4"/>
      <c r="H10" s="4"/>
      <c r="I10" s="10" t="s">
        <v>7</v>
      </c>
      <c r="J10" s="4"/>
      <c r="K10"/>
      <c r="L10"/>
      <c r="M10"/>
      <c r="N10"/>
    </row>
    <row r="11" spans="1:15">
      <c r="A11" s="5">
        <v>1</v>
      </c>
      <c r="B11" s="4" t="s">
        <v>289</v>
      </c>
      <c r="C11" s="4"/>
      <c r="D11" s="89"/>
      <c r="E11" s="4"/>
      <c r="F11" s="4"/>
      <c r="G11" s="4"/>
      <c r="H11" s="4"/>
      <c r="I11" s="54">
        <f>+I202</f>
        <v>2903682.6800511614</v>
      </c>
      <c r="J11" s="4"/>
      <c r="K11"/>
      <c r="L11"/>
      <c r="M11"/>
      <c r="N11"/>
    </row>
    <row r="12" spans="1:15">
      <c r="A12" s="5"/>
      <c r="B12" s="4"/>
      <c r="C12" s="4"/>
      <c r="D12" s="4"/>
      <c r="E12" s="4"/>
      <c r="F12" s="4"/>
      <c r="G12" s="4"/>
      <c r="H12" s="4"/>
      <c r="I12" s="89"/>
      <c r="J12" s="4"/>
      <c r="K12"/>
      <c r="L12"/>
      <c r="M12"/>
      <c r="N12"/>
    </row>
    <row r="13" spans="1:15" ht="16.5" thickBot="1">
      <c r="A13" s="5" t="s">
        <v>2</v>
      </c>
      <c r="B13" s="2" t="s">
        <v>8</v>
      </c>
      <c r="C13" s="90" t="s">
        <v>196</v>
      </c>
      <c r="D13" s="10" t="s">
        <v>9</v>
      </c>
      <c r="E13" s="86"/>
      <c r="F13" s="11" t="s">
        <v>10</v>
      </c>
      <c r="G13" s="11"/>
      <c r="H13" s="4"/>
      <c r="I13" s="89"/>
      <c r="J13" s="4"/>
      <c r="K13"/>
      <c r="L13"/>
      <c r="M13"/>
      <c r="N13"/>
    </row>
    <row r="14" spans="1:15">
      <c r="A14" s="5">
        <v>2</v>
      </c>
      <c r="B14" s="2" t="s">
        <v>12</v>
      </c>
      <c r="C14" s="86" t="s">
        <v>165</v>
      </c>
      <c r="D14" s="30">
        <f>I268</f>
        <v>0</v>
      </c>
      <c r="E14" s="86"/>
      <c r="F14" s="86" t="s">
        <v>11</v>
      </c>
      <c r="G14" s="55">
        <f>I219</f>
        <v>1.4906360487130855E-2</v>
      </c>
      <c r="H14" s="86"/>
      <c r="I14" s="30">
        <f>+G14*D14</f>
        <v>0</v>
      </c>
      <c r="J14" s="4"/>
      <c r="K14"/>
      <c r="L14"/>
      <c r="M14"/>
      <c r="N14"/>
    </row>
    <row r="15" spans="1:15">
      <c r="A15" s="5">
        <v>3</v>
      </c>
      <c r="B15" s="2" t="s">
        <v>221</v>
      </c>
      <c r="C15" s="86" t="s">
        <v>166</v>
      </c>
      <c r="D15" s="30">
        <f>I275</f>
        <v>0</v>
      </c>
      <c r="E15" s="86"/>
      <c r="F15" s="30" t="str">
        <f t="shared" ref="F15:G17" si="0">+F14</f>
        <v>TP</v>
      </c>
      <c r="G15" s="55">
        <f t="shared" si="0"/>
        <v>1.4906360487130855E-2</v>
      </c>
      <c r="H15" s="86"/>
      <c r="I15" s="30">
        <f>+G15*D15</f>
        <v>0</v>
      </c>
      <c r="J15" s="4"/>
      <c r="K15"/>
      <c r="L15"/>
      <c r="M15"/>
      <c r="N15"/>
    </row>
    <row r="16" spans="1:15">
      <c r="A16" s="5">
        <v>4</v>
      </c>
      <c r="B16" s="92" t="s">
        <v>155</v>
      </c>
      <c r="C16" s="86"/>
      <c r="D16" s="93">
        <v>0</v>
      </c>
      <c r="E16" s="86"/>
      <c r="F16" s="30" t="str">
        <f t="shared" si="0"/>
        <v>TP</v>
      </c>
      <c r="G16" s="55">
        <f t="shared" si="0"/>
        <v>1.4906360487130855E-2</v>
      </c>
      <c r="H16" s="86"/>
      <c r="I16" s="30">
        <f>+G16*D16</f>
        <v>0</v>
      </c>
      <c r="J16" s="4"/>
      <c r="K16"/>
      <c r="L16"/>
      <c r="M16"/>
      <c r="N16"/>
    </row>
    <row r="17" spans="1:14" ht="16.5" thickBot="1">
      <c r="A17" s="5">
        <v>5</v>
      </c>
      <c r="B17" s="92" t="s">
        <v>156</v>
      </c>
      <c r="C17" s="86"/>
      <c r="D17" s="93">
        <v>0</v>
      </c>
      <c r="E17" s="86"/>
      <c r="F17" s="30" t="str">
        <f t="shared" si="0"/>
        <v>TP</v>
      </c>
      <c r="G17" s="55">
        <f t="shared" si="0"/>
        <v>1.4906360487130855E-2</v>
      </c>
      <c r="H17" s="86"/>
      <c r="I17" s="56">
        <f>+G17*D17</f>
        <v>0</v>
      </c>
      <c r="J17" s="4"/>
      <c r="K17"/>
      <c r="L17"/>
      <c r="M17"/>
      <c r="N17"/>
    </row>
    <row r="18" spans="1:14">
      <c r="A18" s="5">
        <v>6</v>
      </c>
      <c r="B18" s="2" t="s">
        <v>145</v>
      </c>
      <c r="C18" s="4"/>
      <c r="D18" s="95" t="s">
        <v>2</v>
      </c>
      <c r="E18" s="86"/>
      <c r="F18" s="86"/>
      <c r="G18" s="91"/>
      <c r="H18" s="86"/>
      <c r="I18" s="30">
        <f>SUM(I14:I17)</f>
        <v>0</v>
      </c>
      <c r="J18" s="4"/>
      <c r="K18" s="13"/>
    </row>
    <row r="19" spans="1:14">
      <c r="A19" s="5"/>
      <c r="B19" s="2"/>
      <c r="C19" s="4"/>
      <c r="I19" s="86"/>
      <c r="J19" s="4"/>
      <c r="K19" s="13"/>
    </row>
    <row r="20" spans="1:14">
      <c r="A20" s="5" t="s">
        <v>328</v>
      </c>
      <c r="B20" s="2" t="s">
        <v>329</v>
      </c>
      <c r="I20" s="96">
        <v>0</v>
      </c>
      <c r="J20" s="4"/>
      <c r="K20" s="13"/>
    </row>
    <row r="21" spans="1:14">
      <c r="A21" s="5" t="s">
        <v>330</v>
      </c>
      <c r="B21" s="2" t="s">
        <v>331</v>
      </c>
      <c r="I21" s="96">
        <v>0</v>
      </c>
      <c r="J21" s="4"/>
      <c r="K21" s="13"/>
    </row>
    <row r="22" spans="1:14" ht="16.5" thickBot="1">
      <c r="A22" s="5" t="s">
        <v>332</v>
      </c>
      <c r="B22" s="2" t="s">
        <v>333</v>
      </c>
      <c r="I22" s="57">
        <f>I20+I21</f>
        <v>0</v>
      </c>
      <c r="J22" s="4"/>
      <c r="K22" s="13"/>
    </row>
    <row r="23" spans="1:14">
      <c r="A23" s="5"/>
      <c r="C23" s="2"/>
      <c r="I23" s="86"/>
      <c r="J23" s="4"/>
      <c r="K23" s="13"/>
    </row>
    <row r="24" spans="1:14" ht="16.5" thickBot="1">
      <c r="A24" s="5">
        <v>7</v>
      </c>
      <c r="B24" s="2" t="s">
        <v>13</v>
      </c>
      <c r="C24" s="4" t="s">
        <v>340</v>
      </c>
      <c r="D24" s="95" t="s">
        <v>2</v>
      </c>
      <c r="E24" s="86"/>
      <c r="F24" s="86"/>
      <c r="G24" s="86"/>
      <c r="H24" s="86"/>
      <c r="I24" s="58">
        <f>+I11-I18+I22</f>
        <v>2903682.6800511614</v>
      </c>
      <c r="J24" s="4"/>
      <c r="K24" s="13"/>
    </row>
    <row r="25" spans="1:14" ht="16.5" thickTop="1">
      <c r="A25" s="5"/>
      <c r="C25" s="4"/>
      <c r="D25" s="95"/>
      <c r="E25" s="86"/>
      <c r="F25" s="86"/>
      <c r="G25" s="86"/>
      <c r="H25" s="86"/>
      <c r="J25" s="4"/>
      <c r="K25" s="13"/>
    </row>
    <row r="26" spans="1:14">
      <c r="A26" s="5"/>
      <c r="B26" s="2" t="s">
        <v>14</v>
      </c>
      <c r="C26" s="4"/>
      <c r="D26" s="89"/>
      <c r="E26" s="4"/>
      <c r="F26" s="4"/>
      <c r="G26" s="4"/>
      <c r="H26" s="4"/>
      <c r="I26" s="89"/>
      <c r="J26" s="4"/>
      <c r="K26" s="13"/>
    </row>
    <row r="27" spans="1:14">
      <c r="A27" s="5">
        <v>8</v>
      </c>
      <c r="B27" s="2" t="s">
        <v>15</v>
      </c>
      <c r="D27" s="89"/>
      <c r="E27" s="4"/>
      <c r="F27" s="4"/>
      <c r="G27" s="13" t="s">
        <v>16</v>
      </c>
      <c r="H27" s="4"/>
      <c r="I27" s="97">
        <v>0</v>
      </c>
      <c r="J27" s="4"/>
      <c r="K27" s="13"/>
    </row>
    <row r="28" spans="1:14">
      <c r="A28" s="5">
        <v>9</v>
      </c>
      <c r="B28" s="2" t="s">
        <v>167</v>
      </c>
      <c r="C28" s="86"/>
      <c r="D28" s="86"/>
      <c r="E28" s="86"/>
      <c r="F28" s="86"/>
      <c r="G28" s="90" t="s">
        <v>17</v>
      </c>
      <c r="H28" s="86"/>
      <c r="I28" s="97">
        <v>0</v>
      </c>
      <c r="J28" s="4"/>
      <c r="K28" s="13"/>
    </row>
    <row r="29" spans="1:14">
      <c r="A29" s="5">
        <v>10</v>
      </c>
      <c r="B29" s="92" t="s">
        <v>168</v>
      </c>
      <c r="C29" s="4"/>
      <c r="D29" s="4"/>
      <c r="E29" s="4"/>
      <c r="G29" s="13" t="s">
        <v>18</v>
      </c>
      <c r="H29" s="4"/>
      <c r="I29" s="97">
        <v>0</v>
      </c>
      <c r="J29" s="4"/>
      <c r="K29" s="13"/>
    </row>
    <row r="30" spans="1:14">
      <c r="A30" s="5">
        <v>11</v>
      </c>
      <c r="B30" s="2" t="s">
        <v>157</v>
      </c>
      <c r="C30" s="4"/>
      <c r="D30" s="4"/>
      <c r="E30" s="4"/>
      <c r="G30" s="13" t="s">
        <v>19</v>
      </c>
      <c r="H30" s="4"/>
      <c r="I30" s="98">
        <v>0</v>
      </c>
      <c r="J30" s="4"/>
      <c r="K30" s="13"/>
    </row>
    <row r="31" spans="1:14">
      <c r="A31" s="5">
        <v>12</v>
      </c>
      <c r="B31" s="92" t="s">
        <v>144</v>
      </c>
      <c r="C31" s="4"/>
      <c r="D31" s="4"/>
      <c r="E31" s="4"/>
      <c r="F31" s="4"/>
      <c r="G31" s="4"/>
      <c r="H31" s="4"/>
      <c r="I31" s="98">
        <v>0</v>
      </c>
      <c r="J31" s="4"/>
      <c r="K31" s="13"/>
    </row>
    <row r="32" spans="1:14">
      <c r="A32" s="5">
        <v>13</v>
      </c>
      <c r="B32" s="92" t="s">
        <v>253</v>
      </c>
      <c r="C32" s="4"/>
      <c r="D32" s="4"/>
      <c r="E32" s="4"/>
      <c r="F32" s="4"/>
      <c r="G32" s="13"/>
      <c r="H32" s="4"/>
      <c r="I32" s="98">
        <v>0</v>
      </c>
      <c r="J32" s="4"/>
      <c r="K32" s="13"/>
    </row>
    <row r="33" spans="1:11" ht="16.5" thickBot="1">
      <c r="A33" s="5">
        <v>14</v>
      </c>
      <c r="B33" s="92" t="s">
        <v>183</v>
      </c>
      <c r="C33" s="4"/>
      <c r="D33" s="4"/>
      <c r="E33" s="4"/>
      <c r="F33" s="4"/>
      <c r="G33" s="4"/>
      <c r="H33" s="4"/>
      <c r="I33" s="99">
        <v>0</v>
      </c>
      <c r="J33" s="4"/>
      <c r="K33" s="13"/>
    </row>
    <row r="34" spans="1:11">
      <c r="A34" s="5">
        <v>15</v>
      </c>
      <c r="B34" s="2" t="s">
        <v>158</v>
      </c>
      <c r="C34" s="4"/>
      <c r="D34" s="4"/>
      <c r="E34" s="4"/>
      <c r="F34" s="4"/>
      <c r="G34" s="4"/>
      <c r="H34" s="4"/>
      <c r="I34" s="59">
        <f>SUM(I27:I33)</f>
        <v>0</v>
      </c>
      <c r="J34" s="4"/>
      <c r="K34" s="13"/>
    </row>
    <row r="35" spans="1:11">
      <c r="A35" s="5"/>
      <c r="B35" s="2"/>
      <c r="C35" s="4"/>
      <c r="D35" s="4"/>
      <c r="E35" s="4"/>
      <c r="F35" s="4"/>
      <c r="G35" s="4"/>
      <c r="H35" s="4"/>
      <c r="I35" s="89"/>
      <c r="J35" s="4"/>
      <c r="K35" s="13"/>
    </row>
    <row r="36" spans="1:11">
      <c r="A36" s="5">
        <v>16</v>
      </c>
      <c r="B36" s="2" t="s">
        <v>20</v>
      </c>
      <c r="C36" s="4" t="s">
        <v>159</v>
      </c>
      <c r="D36" s="60">
        <f>IF(I34&gt;0,I24/I34,0)</f>
        <v>0</v>
      </c>
      <c r="E36" s="4"/>
      <c r="F36" s="4"/>
      <c r="G36" s="4"/>
      <c r="H36" s="4"/>
      <c r="J36" s="4"/>
      <c r="K36" s="13"/>
    </row>
    <row r="37" spans="1:11">
      <c r="A37" s="5">
        <v>17</v>
      </c>
      <c r="B37" s="2" t="s">
        <v>146</v>
      </c>
      <c r="C37" s="4" t="s">
        <v>160</v>
      </c>
      <c r="D37" s="60">
        <f>+D36/12</f>
        <v>0</v>
      </c>
      <c r="E37" s="4"/>
      <c r="F37" s="4"/>
      <c r="G37" s="4"/>
      <c r="H37" s="4"/>
      <c r="J37" s="4"/>
      <c r="K37" s="13"/>
    </row>
    <row r="38" spans="1:11">
      <c r="A38" s="5"/>
      <c r="B38" s="2"/>
      <c r="C38" s="4"/>
      <c r="D38" s="28"/>
      <c r="E38" s="4"/>
      <c r="F38" s="4"/>
      <c r="G38" s="4"/>
      <c r="H38" s="4"/>
      <c r="J38" s="4"/>
      <c r="K38" s="13"/>
    </row>
    <row r="39" spans="1:11">
      <c r="A39" s="5"/>
      <c r="B39" s="2"/>
      <c r="C39" s="4"/>
      <c r="D39" s="100" t="s">
        <v>21</v>
      </c>
      <c r="E39" s="4"/>
      <c r="F39" s="4"/>
      <c r="G39" s="4"/>
      <c r="H39" s="4"/>
      <c r="I39" s="101" t="s">
        <v>22</v>
      </c>
      <c r="J39" s="4"/>
      <c r="K39" s="13"/>
    </row>
    <row r="40" spans="1:11">
      <c r="A40" s="5">
        <v>18</v>
      </c>
      <c r="B40" s="2" t="s">
        <v>23</v>
      </c>
      <c r="C40" s="3" t="s">
        <v>161</v>
      </c>
      <c r="D40" s="60">
        <f>+D36/52</f>
        <v>0</v>
      </c>
      <c r="E40" s="4"/>
      <c r="F40" s="4"/>
      <c r="G40" s="4"/>
      <c r="H40" s="4"/>
      <c r="I40" s="61">
        <f>+D36/52</f>
        <v>0</v>
      </c>
      <c r="J40" s="4"/>
      <c r="K40" s="13"/>
    </row>
    <row r="41" spans="1:11">
      <c r="A41" s="5">
        <v>19</v>
      </c>
      <c r="B41" s="2" t="s">
        <v>24</v>
      </c>
      <c r="C41" s="102" t="s">
        <v>290</v>
      </c>
      <c r="D41" s="60">
        <f>+D36/260</f>
        <v>0</v>
      </c>
      <c r="E41" s="4" t="s">
        <v>25</v>
      </c>
      <c r="G41" s="4"/>
      <c r="H41" s="4"/>
      <c r="I41" s="61">
        <f>+D36/365</f>
        <v>0</v>
      </c>
      <c r="J41" s="4"/>
      <c r="K41" s="13"/>
    </row>
    <row r="42" spans="1:11">
      <c r="A42" s="5">
        <v>20</v>
      </c>
      <c r="B42" s="2" t="s">
        <v>26</v>
      </c>
      <c r="C42" s="102" t="s">
        <v>291</v>
      </c>
      <c r="D42" s="60">
        <f>+D36/4160*1000</f>
        <v>0</v>
      </c>
      <c r="E42" s="4" t="s">
        <v>27</v>
      </c>
      <c r="G42" s="4"/>
      <c r="H42" s="4"/>
      <c r="I42" s="62">
        <f>+D36/8760*1000</f>
        <v>0</v>
      </c>
      <c r="J42" s="4"/>
      <c r="K42" s="13" t="s">
        <v>2</v>
      </c>
    </row>
    <row r="43" spans="1:11">
      <c r="A43" s="5"/>
      <c r="B43" s="2"/>
      <c r="C43" s="4" t="s">
        <v>28</v>
      </c>
      <c r="D43" s="4"/>
      <c r="E43" s="4" t="s">
        <v>29</v>
      </c>
      <c r="G43" s="4"/>
      <c r="H43" s="4"/>
      <c r="J43" s="4"/>
      <c r="K43" s="13" t="s">
        <v>2</v>
      </c>
    </row>
    <row r="44" spans="1:11">
      <c r="A44" s="5"/>
      <c r="B44" s="2"/>
      <c r="C44" s="4"/>
      <c r="D44" s="4"/>
      <c r="E44" s="4"/>
      <c r="G44" s="4"/>
      <c r="H44" s="4"/>
      <c r="J44" s="4"/>
      <c r="K44" s="13" t="s">
        <v>2</v>
      </c>
    </row>
    <row r="45" spans="1:11">
      <c r="A45" s="5">
        <v>21</v>
      </c>
      <c r="B45" s="2" t="s">
        <v>246</v>
      </c>
      <c r="C45" s="4" t="s">
        <v>244</v>
      </c>
      <c r="D45" s="14">
        <v>0</v>
      </c>
      <c r="E45" s="15" t="s">
        <v>30</v>
      </c>
      <c r="F45" s="15"/>
      <c r="G45" s="15"/>
      <c r="H45" s="15"/>
      <c r="I45" s="63">
        <f>D45</f>
        <v>0</v>
      </c>
      <c r="J45" s="15" t="s">
        <v>30</v>
      </c>
      <c r="K45" s="13"/>
    </row>
    <row r="46" spans="1:11">
      <c r="A46" s="5">
        <v>22</v>
      </c>
      <c r="B46" s="2"/>
      <c r="C46" s="4"/>
      <c r="D46" s="14">
        <v>0</v>
      </c>
      <c r="E46" s="15" t="s">
        <v>31</v>
      </c>
      <c r="F46" s="15"/>
      <c r="G46" s="15"/>
      <c r="H46" s="15"/>
      <c r="I46" s="63">
        <f>D46</f>
        <v>0</v>
      </c>
      <c r="J46" s="15" t="s">
        <v>31</v>
      </c>
      <c r="K46" s="13"/>
    </row>
    <row r="47" spans="1:11" s="103" customFormat="1">
      <c r="A47" s="36"/>
      <c r="B47" s="20"/>
      <c r="C47" s="13"/>
      <c r="D47" s="37"/>
      <c r="E47" s="37"/>
      <c r="F47" s="37"/>
      <c r="G47" s="37"/>
      <c r="H47" s="37"/>
      <c r="I47" s="37"/>
      <c r="J47" s="37"/>
      <c r="K47" s="13"/>
    </row>
    <row r="48" spans="1:11" s="103" customFormat="1">
      <c r="A48" s="36"/>
      <c r="B48" s="20"/>
      <c r="C48" s="13"/>
      <c r="D48" s="37"/>
      <c r="E48" s="37"/>
      <c r="F48" s="37"/>
      <c r="G48" s="37"/>
      <c r="H48" s="37"/>
      <c r="I48" s="37"/>
      <c r="J48" s="37"/>
      <c r="K48" s="13"/>
    </row>
    <row r="49" spans="1:11" s="103" customFormat="1">
      <c r="A49" s="36"/>
      <c r="B49" s="20"/>
      <c r="C49" s="13"/>
      <c r="D49" s="37"/>
      <c r="E49" s="37"/>
      <c r="F49" s="37"/>
      <c r="G49" s="37"/>
      <c r="H49" s="37"/>
      <c r="I49" s="37"/>
      <c r="J49" s="37"/>
      <c r="K49" s="13"/>
    </row>
    <row r="50" spans="1:11" s="103" customFormat="1">
      <c r="A50" s="36"/>
      <c r="B50" s="20"/>
      <c r="C50" s="13"/>
      <c r="D50" s="37"/>
      <c r="E50" s="37"/>
      <c r="F50" s="37"/>
      <c r="G50" s="37"/>
      <c r="H50" s="37"/>
      <c r="I50" s="37"/>
      <c r="J50" s="37"/>
      <c r="K50" s="13"/>
    </row>
    <row r="51" spans="1:11" s="103" customFormat="1">
      <c r="A51" s="36"/>
      <c r="B51" s="20"/>
      <c r="C51" s="13"/>
      <c r="D51" s="37"/>
      <c r="E51" s="37"/>
      <c r="F51" s="37"/>
      <c r="G51" s="37"/>
      <c r="H51" s="37"/>
      <c r="I51" s="37"/>
      <c r="J51" s="37"/>
      <c r="K51" s="13"/>
    </row>
    <row r="52" spans="1:11" s="103" customFormat="1">
      <c r="A52" s="36"/>
      <c r="B52" s="20"/>
      <c r="C52" s="13"/>
      <c r="D52" s="37"/>
      <c r="E52" s="37"/>
      <c r="F52" s="37"/>
      <c r="G52" s="37"/>
      <c r="H52" s="37"/>
      <c r="I52" s="37"/>
      <c r="J52" s="37"/>
      <c r="K52" s="13"/>
    </row>
    <row r="53" spans="1:11" s="103" customFormat="1">
      <c r="A53" s="36"/>
      <c r="B53" s="20"/>
      <c r="C53" s="13"/>
      <c r="D53" s="37"/>
      <c r="E53" s="37"/>
      <c r="F53" s="37"/>
      <c r="G53" s="37"/>
      <c r="H53" s="37"/>
      <c r="I53" s="37"/>
      <c r="J53" s="37"/>
      <c r="K53" s="13"/>
    </row>
    <row r="54" spans="1:11" s="103" customFormat="1">
      <c r="A54" s="36"/>
      <c r="B54" s="20"/>
      <c r="C54" s="13"/>
      <c r="D54" s="37"/>
      <c r="E54" s="37"/>
      <c r="F54" s="37"/>
      <c r="G54" s="37"/>
      <c r="H54" s="37"/>
      <c r="I54" s="37"/>
      <c r="J54" s="37"/>
      <c r="K54" s="13"/>
    </row>
    <row r="55" spans="1:11" s="103" customFormat="1">
      <c r="A55" s="36"/>
      <c r="B55" s="20"/>
      <c r="C55" s="13"/>
      <c r="D55" s="37"/>
      <c r="E55" s="37"/>
      <c r="F55" s="37"/>
      <c r="G55" s="37"/>
      <c r="H55" s="37"/>
      <c r="I55" s="37"/>
      <c r="J55" s="37"/>
      <c r="K55" s="13"/>
    </row>
    <row r="56" spans="1:11" s="103" customFormat="1">
      <c r="A56" s="36"/>
      <c r="B56" s="20"/>
      <c r="C56" s="13"/>
      <c r="D56" s="37"/>
      <c r="E56" s="37"/>
      <c r="F56" s="37"/>
      <c r="G56" s="37"/>
      <c r="H56" s="37"/>
      <c r="I56" s="37"/>
      <c r="J56" s="37"/>
      <c r="K56" s="13"/>
    </row>
    <row r="57" spans="1:11" s="103" customFormat="1">
      <c r="A57" s="36"/>
      <c r="B57" s="20"/>
      <c r="C57" s="13"/>
      <c r="D57" s="37"/>
      <c r="E57" s="37"/>
      <c r="F57" s="37"/>
      <c r="G57" s="37"/>
      <c r="H57" s="37"/>
      <c r="I57" s="37"/>
      <c r="J57" s="37"/>
      <c r="K57" s="13"/>
    </row>
    <row r="58" spans="1:11" s="103" customFormat="1">
      <c r="A58" s="36"/>
      <c r="B58" s="20"/>
      <c r="C58" s="13"/>
      <c r="D58" s="37"/>
      <c r="E58" s="37"/>
      <c r="F58" s="37"/>
      <c r="G58" s="37"/>
      <c r="H58" s="37"/>
      <c r="I58" s="37"/>
      <c r="J58" s="37"/>
      <c r="K58" s="13"/>
    </row>
    <row r="59" spans="1:11" s="103" customFormat="1">
      <c r="A59" s="36"/>
      <c r="B59" s="20"/>
      <c r="C59" s="13"/>
      <c r="D59" s="37"/>
      <c r="E59" s="37"/>
      <c r="F59" s="37"/>
      <c r="G59" s="37"/>
      <c r="H59" s="37"/>
      <c r="I59" s="37"/>
      <c r="J59" s="37"/>
      <c r="K59" s="13"/>
    </row>
    <row r="60" spans="1:11" s="103" customFormat="1">
      <c r="A60" s="36"/>
      <c r="B60" s="20"/>
      <c r="C60" s="13"/>
      <c r="D60" s="37"/>
      <c r="E60" s="37"/>
      <c r="F60" s="37"/>
      <c r="G60" s="37"/>
      <c r="H60" s="37"/>
      <c r="I60" s="37"/>
      <c r="J60" s="37"/>
      <c r="K60" s="13"/>
    </row>
    <row r="61" spans="1:11" s="103" customFormat="1">
      <c r="A61" s="36"/>
      <c r="B61" s="20"/>
      <c r="C61" s="13"/>
      <c r="D61" s="37"/>
      <c r="E61" s="37"/>
      <c r="F61" s="37"/>
      <c r="G61" s="37"/>
      <c r="H61" s="37"/>
      <c r="I61" s="37"/>
      <c r="J61" s="37"/>
      <c r="K61" s="13"/>
    </row>
    <row r="62" spans="1:11" s="103" customFormat="1">
      <c r="A62" s="36"/>
      <c r="B62" s="20"/>
      <c r="C62" s="13"/>
      <c r="D62" s="37"/>
      <c r="E62" s="37"/>
      <c r="F62" s="37"/>
      <c r="G62" s="37"/>
      <c r="H62" s="37"/>
      <c r="I62" s="37"/>
      <c r="J62" s="37"/>
      <c r="K62" s="13"/>
    </row>
    <row r="63" spans="1:11" s="103" customFormat="1">
      <c r="A63" s="36"/>
      <c r="B63" s="20"/>
      <c r="C63" s="13"/>
      <c r="D63" s="37"/>
      <c r="E63" s="37"/>
      <c r="F63" s="37"/>
      <c r="G63" s="37"/>
      <c r="H63" s="37"/>
      <c r="I63" s="37"/>
      <c r="J63" s="37"/>
      <c r="K63" s="13"/>
    </row>
    <row r="64" spans="1:11" s="103" customFormat="1">
      <c r="A64" s="36"/>
      <c r="B64" s="20"/>
      <c r="C64" s="13"/>
      <c r="D64" s="37"/>
      <c r="E64" s="37"/>
      <c r="F64" s="37"/>
      <c r="G64" s="37"/>
      <c r="H64" s="37"/>
      <c r="I64" s="37"/>
      <c r="J64" s="37"/>
      <c r="K64" s="13"/>
    </row>
    <row r="65" spans="1:11" s="103" customFormat="1">
      <c r="A65" s="36"/>
      <c r="B65" s="20"/>
      <c r="C65" s="13"/>
      <c r="D65" s="37"/>
      <c r="E65" s="37"/>
      <c r="F65" s="37"/>
      <c r="G65" s="37"/>
      <c r="H65" s="37"/>
      <c r="I65" s="37"/>
      <c r="J65" s="37"/>
      <c r="K65" s="13"/>
    </row>
    <row r="66" spans="1:11" s="103" customFormat="1">
      <c r="A66" s="36"/>
      <c r="B66" s="20"/>
      <c r="C66" s="13"/>
      <c r="D66" s="37"/>
      <c r="E66" s="37"/>
      <c r="F66" s="37"/>
      <c r="G66" s="37"/>
      <c r="H66" s="37"/>
      <c r="I66" s="37"/>
      <c r="J66" s="37"/>
      <c r="K66" s="13"/>
    </row>
    <row r="67" spans="1:11" s="103" customFormat="1">
      <c r="A67" s="36"/>
      <c r="B67" s="20"/>
      <c r="C67" s="13"/>
      <c r="D67" s="37"/>
      <c r="E67" s="37"/>
      <c r="F67" s="37"/>
      <c r="G67" s="37"/>
      <c r="H67" s="37"/>
      <c r="I67" s="37"/>
      <c r="J67" s="37"/>
      <c r="K67" s="13"/>
    </row>
    <row r="68" spans="1:11" s="103" customFormat="1">
      <c r="A68" s="36"/>
      <c r="B68" s="20"/>
      <c r="C68" s="13"/>
      <c r="D68" s="37"/>
      <c r="E68" s="37"/>
      <c r="F68" s="37"/>
      <c r="G68" s="37"/>
      <c r="H68" s="37"/>
      <c r="I68" s="37"/>
      <c r="J68" s="37"/>
      <c r="K68" s="13"/>
    </row>
    <row r="69" spans="1:11" s="103" customFormat="1">
      <c r="A69" s="36"/>
      <c r="B69" s="20"/>
      <c r="C69" s="13"/>
      <c r="D69" s="37"/>
      <c r="E69" s="37"/>
      <c r="F69" s="37"/>
      <c r="G69" s="37"/>
      <c r="H69" s="37"/>
      <c r="I69" s="37"/>
      <c r="J69" s="37"/>
      <c r="K69" s="6" t="s">
        <v>327</v>
      </c>
    </row>
    <row r="70" spans="1:11">
      <c r="B70" s="2"/>
      <c r="C70" s="2"/>
      <c r="D70" s="3"/>
      <c r="E70" s="2"/>
      <c r="F70" s="2"/>
      <c r="G70" s="2"/>
      <c r="H70" s="4"/>
      <c r="I70" s="4"/>
      <c r="J70" s="420" t="s">
        <v>200</v>
      </c>
      <c r="K70" s="420"/>
    </row>
    <row r="71" spans="1:11">
      <c r="B71" s="2"/>
      <c r="C71" s="2"/>
      <c r="D71" s="3"/>
      <c r="E71" s="2"/>
      <c r="F71" s="2"/>
      <c r="G71" s="2"/>
      <c r="H71" s="4"/>
      <c r="I71" s="4"/>
      <c r="J71" s="4"/>
      <c r="K71" s="6"/>
    </row>
    <row r="72" spans="1:11">
      <c r="B72" s="2" t="s">
        <v>0</v>
      </c>
      <c r="C72" s="2"/>
      <c r="D72" s="3" t="s">
        <v>280</v>
      </c>
      <c r="E72" s="2"/>
      <c r="F72" s="2"/>
      <c r="G72" s="2"/>
      <c r="H72" s="4"/>
      <c r="I72" s="4"/>
      <c r="J72" s="4"/>
      <c r="K72" s="83" t="str">
        <f>K4</f>
        <v>For the 12 months ended 12/31/18</v>
      </c>
    </row>
    <row r="73" spans="1:11">
      <c r="B73" s="2"/>
      <c r="C73" s="86" t="s">
        <v>2</v>
      </c>
      <c r="D73" s="86" t="s">
        <v>281</v>
      </c>
      <c r="E73" s="86"/>
      <c r="F73" s="86"/>
      <c r="G73" s="86"/>
      <c r="H73" s="4"/>
      <c r="I73" s="4"/>
      <c r="J73" s="4"/>
      <c r="K73" s="13"/>
    </row>
    <row r="74" spans="1:11">
      <c r="B74" s="2"/>
      <c r="C74" s="86"/>
      <c r="D74" s="86"/>
      <c r="E74" s="86"/>
      <c r="F74" s="86"/>
      <c r="G74" s="86"/>
      <c r="H74" s="4"/>
      <c r="I74" s="4"/>
      <c r="J74" s="4"/>
      <c r="K74" s="13"/>
    </row>
    <row r="75" spans="1:11">
      <c r="B75" s="2"/>
      <c r="C75" s="4"/>
      <c r="D75" s="370" t="str">
        <f>D7</f>
        <v>AEP INDIANA MICHIGAN TRANSMISSION COMPANY</v>
      </c>
      <c r="E75" s="86"/>
      <c r="F75" s="86"/>
      <c r="G75" s="86"/>
      <c r="H75" s="86"/>
      <c r="I75" s="86"/>
      <c r="J75" s="86"/>
      <c r="K75" s="90"/>
    </row>
    <row r="76" spans="1:11">
      <c r="B76" s="5" t="s">
        <v>32</v>
      </c>
      <c r="C76" s="5" t="s">
        <v>33</v>
      </c>
      <c r="D76" s="5" t="s">
        <v>34</v>
      </c>
      <c r="E76" s="86" t="s">
        <v>2</v>
      </c>
      <c r="F76" s="86"/>
      <c r="G76" s="104" t="s">
        <v>35</v>
      </c>
      <c r="H76" s="86"/>
      <c r="I76" s="105" t="s">
        <v>36</v>
      </c>
      <c r="J76" s="86"/>
      <c r="K76" s="36"/>
    </row>
    <row r="77" spans="1:11">
      <c r="B77" s="2"/>
      <c r="C77" s="106" t="s">
        <v>37</v>
      </c>
      <c r="D77" s="86"/>
      <c r="E77" s="86"/>
      <c r="F77" s="86"/>
      <c r="G77" s="5"/>
      <c r="H77" s="86"/>
      <c r="I77" s="16" t="s">
        <v>38</v>
      </c>
      <c r="J77" s="86"/>
      <c r="K77" s="36"/>
    </row>
    <row r="78" spans="1:11">
      <c r="A78" s="5" t="s">
        <v>4</v>
      </c>
      <c r="B78" s="2"/>
      <c r="C78" s="107" t="s">
        <v>39</v>
      </c>
      <c r="D78" s="16" t="s">
        <v>40</v>
      </c>
      <c r="E78" s="108"/>
      <c r="F78" s="16" t="s">
        <v>41</v>
      </c>
      <c r="H78" s="108"/>
      <c r="I78" s="5" t="s">
        <v>42</v>
      </c>
      <c r="J78" s="86"/>
      <c r="K78" s="36"/>
    </row>
    <row r="79" spans="1:11" ht="16.5" thickBot="1">
      <c r="A79" s="10" t="s">
        <v>6</v>
      </c>
      <c r="B79" s="109" t="s">
        <v>43</v>
      </c>
      <c r="C79" s="86"/>
      <c r="D79" s="86"/>
      <c r="E79" s="86"/>
      <c r="F79" s="86"/>
      <c r="G79" s="86"/>
      <c r="H79" s="86"/>
      <c r="I79" s="86"/>
      <c r="J79" s="86"/>
      <c r="K79" s="90"/>
    </row>
    <row r="80" spans="1:11">
      <c r="A80" s="5"/>
      <c r="B80" s="2" t="s">
        <v>307</v>
      </c>
      <c r="C80" s="86"/>
      <c r="D80" s="86"/>
      <c r="E80" s="86"/>
      <c r="F80" s="86"/>
      <c r="G80" s="86"/>
      <c r="H80" s="86"/>
      <c r="I80" s="86"/>
      <c r="J80" s="86"/>
      <c r="K80" s="90"/>
    </row>
    <row r="81" spans="1:14">
      <c r="A81" s="5">
        <v>1</v>
      </c>
      <c r="B81" s="2" t="s">
        <v>44</v>
      </c>
      <c r="C81" s="90" t="s">
        <v>225</v>
      </c>
      <c r="D81" s="93">
        <v>0</v>
      </c>
      <c r="E81" s="86"/>
      <c r="F81" s="86" t="s">
        <v>45</v>
      </c>
      <c r="G81" s="110" t="s">
        <v>2</v>
      </c>
      <c r="H81" s="86"/>
      <c r="I81" s="86" t="s">
        <v>2</v>
      </c>
      <c r="J81" s="86"/>
      <c r="K81" s="90"/>
    </row>
    <row r="82" spans="1:14">
      <c r="A82" s="5">
        <v>2</v>
      </c>
      <c r="B82" s="2" t="s">
        <v>46</v>
      </c>
      <c r="C82" s="90" t="s">
        <v>218</v>
      </c>
      <c r="D82" s="93">
        <f>'WS A I&amp;M Transco'!C10</f>
        <v>1807420338</v>
      </c>
      <c r="E82" s="86"/>
      <c r="F82" s="86" t="s">
        <v>11</v>
      </c>
      <c r="G82" s="64">
        <f>I219</f>
        <v>1.4906360487130855E-2</v>
      </c>
      <c r="H82" s="86"/>
      <c r="I82" s="30">
        <f>+G82*D82</f>
        <v>26942059.109999895</v>
      </c>
      <c r="J82" s="86"/>
      <c r="K82" s="90"/>
      <c r="M82" s="103"/>
      <c r="N82" s="103"/>
    </row>
    <row r="83" spans="1:14">
      <c r="A83" s="5">
        <v>3</v>
      </c>
      <c r="B83" s="2" t="s">
        <v>47</v>
      </c>
      <c r="C83" s="90" t="s">
        <v>219</v>
      </c>
      <c r="D83" s="93">
        <v>0</v>
      </c>
      <c r="E83" s="86"/>
      <c r="F83" s="86" t="s">
        <v>45</v>
      </c>
      <c r="G83" s="110" t="s">
        <v>2</v>
      </c>
      <c r="H83" s="86"/>
      <c r="I83" s="86" t="s">
        <v>2</v>
      </c>
      <c r="J83" s="86"/>
      <c r="K83" s="90"/>
    </row>
    <row r="84" spans="1:14">
      <c r="A84" s="5">
        <v>4</v>
      </c>
      <c r="B84" s="2" t="s">
        <v>48</v>
      </c>
      <c r="C84" s="90" t="s">
        <v>226</v>
      </c>
      <c r="D84" s="93">
        <f>'WS A I&amp;M Transco'!E10+'WS A I&amp;M Transco'!G10</f>
        <v>33442629.84</v>
      </c>
      <c r="E84" s="86"/>
      <c r="F84" s="86" t="s">
        <v>49</v>
      </c>
      <c r="G84" s="64">
        <f>I236</f>
        <v>0</v>
      </c>
      <c r="H84" s="86"/>
      <c r="I84" s="30">
        <f>+G84*D84</f>
        <v>0</v>
      </c>
      <c r="J84" s="86"/>
      <c r="K84" s="90"/>
    </row>
    <row r="85" spans="1:14" ht="16.5" thickBot="1">
      <c r="A85" s="5">
        <v>5</v>
      </c>
      <c r="B85" s="2" t="s">
        <v>50</v>
      </c>
      <c r="C85" s="90" t="s">
        <v>51</v>
      </c>
      <c r="D85" s="111">
        <v>0</v>
      </c>
      <c r="E85" s="86"/>
      <c r="F85" s="86" t="s">
        <v>100</v>
      </c>
      <c r="G85" s="64">
        <f>K240</f>
        <v>0</v>
      </c>
      <c r="H85" s="86"/>
      <c r="I85" s="56">
        <f>+G85*D85</f>
        <v>0</v>
      </c>
      <c r="J85" s="86"/>
      <c r="K85" s="90"/>
    </row>
    <row r="86" spans="1:14">
      <c r="A86" s="5">
        <v>6</v>
      </c>
      <c r="B86" s="2" t="s">
        <v>277</v>
      </c>
      <c r="C86" s="90"/>
      <c r="D86" s="30">
        <f>SUM(D81:D85)</f>
        <v>1840862967.8399999</v>
      </c>
      <c r="E86" s="86"/>
      <c r="F86" s="86" t="s">
        <v>52</v>
      </c>
      <c r="G86" s="65">
        <f>IF(I86&gt;0,I86/D86,0)</f>
        <v>1.4635559289680701E-2</v>
      </c>
      <c r="H86" s="86"/>
      <c r="I86" s="30">
        <f>SUM(I81:I85)</f>
        <v>26942059.109999895</v>
      </c>
      <c r="J86" s="86"/>
      <c r="K86" s="113"/>
    </row>
    <row r="87" spans="1:14">
      <c r="B87" s="2"/>
      <c r="C87" s="90"/>
      <c r="D87" s="86"/>
      <c r="E87" s="86"/>
      <c r="F87" s="86"/>
      <c r="G87" s="112"/>
      <c r="H87" s="86"/>
      <c r="I87" s="86"/>
      <c r="J87" s="86"/>
      <c r="K87" s="113"/>
    </row>
    <row r="88" spans="1:14">
      <c r="B88" s="2" t="s">
        <v>308</v>
      </c>
      <c r="C88" s="90"/>
      <c r="D88" s="86"/>
      <c r="E88" s="86"/>
      <c r="F88" s="86"/>
      <c r="G88" s="86"/>
      <c r="H88" s="86"/>
      <c r="I88" s="86"/>
      <c r="J88" s="86"/>
      <c r="K88" s="90"/>
    </row>
    <row r="89" spans="1:14">
      <c r="A89" s="5">
        <v>7</v>
      </c>
      <c r="B89" s="66" t="str">
        <f>+B81</f>
        <v xml:space="preserve">  Production</v>
      </c>
      <c r="C89" s="90" t="s">
        <v>204</v>
      </c>
      <c r="D89" s="93">
        <v>0</v>
      </c>
      <c r="E89" s="86"/>
      <c r="F89" s="30" t="str">
        <f>+F81</f>
        <v>NA</v>
      </c>
      <c r="G89" s="64" t="str">
        <f>+G81</f>
        <v xml:space="preserve"> </v>
      </c>
      <c r="H89" s="86"/>
      <c r="I89" s="86" t="s">
        <v>2</v>
      </c>
      <c r="J89" s="86"/>
      <c r="K89" s="90"/>
    </row>
    <row r="90" spans="1:14">
      <c r="A90" s="5">
        <v>8</v>
      </c>
      <c r="B90" s="66" t="str">
        <f>+B82</f>
        <v xml:space="preserve">  Transmission</v>
      </c>
      <c r="C90" s="90" t="s">
        <v>205</v>
      </c>
      <c r="D90" s="93">
        <f>'WS A I&amp;M Transco'!C16</f>
        <v>66769847</v>
      </c>
      <c r="E90" s="86"/>
      <c r="F90" s="30" t="str">
        <f t="shared" ref="F90:G93" si="1">+F82</f>
        <v>TP</v>
      </c>
      <c r="G90" s="64">
        <f t="shared" si="1"/>
        <v>1.4906360487130855E-2</v>
      </c>
      <c r="H90" s="86"/>
      <c r="I90" s="30">
        <f>+G90*D90</f>
        <v>995295.40905257268</v>
      </c>
      <c r="J90" s="86"/>
      <c r="K90" s="90"/>
    </row>
    <row r="91" spans="1:14">
      <c r="A91" s="5">
        <v>9</v>
      </c>
      <c r="B91" s="66" t="str">
        <f>+B83</f>
        <v xml:space="preserve">  Distribution</v>
      </c>
      <c r="C91" s="90" t="s">
        <v>206</v>
      </c>
      <c r="D91" s="93">
        <v>0</v>
      </c>
      <c r="E91" s="86"/>
      <c r="F91" s="30" t="str">
        <f t="shared" si="1"/>
        <v>NA</v>
      </c>
      <c r="G91" s="64" t="str">
        <f t="shared" si="1"/>
        <v xml:space="preserve"> </v>
      </c>
      <c r="H91" s="86"/>
      <c r="I91" s="86" t="s">
        <v>2</v>
      </c>
      <c r="J91" s="86"/>
      <c r="K91" s="90"/>
    </row>
    <row r="92" spans="1:14">
      <c r="A92" s="5">
        <v>10</v>
      </c>
      <c r="B92" s="66" t="str">
        <f>+B84</f>
        <v xml:space="preserve">  General &amp; Intangible</v>
      </c>
      <c r="C92" s="90" t="s">
        <v>309</v>
      </c>
      <c r="D92" s="93">
        <f>'WS A I&amp;M Transco'!E16+'WS A I&amp;M Transco'!G16</f>
        <v>5013829.08</v>
      </c>
      <c r="E92" s="86"/>
      <c r="F92" s="30" t="str">
        <f t="shared" si="1"/>
        <v>W/S</v>
      </c>
      <c r="G92" s="64">
        <f t="shared" si="1"/>
        <v>0</v>
      </c>
      <c r="H92" s="86"/>
      <c r="I92" s="30">
        <f>+G92*D92</f>
        <v>0</v>
      </c>
      <c r="J92" s="86"/>
      <c r="K92" s="90"/>
    </row>
    <row r="93" spans="1:14" ht="16.5" thickBot="1">
      <c r="A93" s="5">
        <v>11</v>
      </c>
      <c r="B93" s="66" t="str">
        <f>+B85</f>
        <v xml:space="preserve">  Common</v>
      </c>
      <c r="C93" s="90" t="s">
        <v>51</v>
      </c>
      <c r="D93" s="111">
        <v>0</v>
      </c>
      <c r="E93" s="86"/>
      <c r="F93" s="30" t="str">
        <f t="shared" si="1"/>
        <v>CE</v>
      </c>
      <c r="G93" s="64">
        <f t="shared" si="1"/>
        <v>0</v>
      </c>
      <c r="H93" s="86"/>
      <c r="I93" s="56">
        <f>+G93*D93</f>
        <v>0</v>
      </c>
      <c r="J93" s="86"/>
      <c r="K93" s="90"/>
    </row>
    <row r="94" spans="1:14">
      <c r="A94" s="5">
        <v>12</v>
      </c>
      <c r="B94" s="2" t="s">
        <v>278</v>
      </c>
      <c r="C94" s="86"/>
      <c r="D94" s="30">
        <f>SUM(D89:D93)</f>
        <v>71783676.079999998</v>
      </c>
      <c r="E94" s="86"/>
      <c r="F94" s="86"/>
      <c r="G94" s="86"/>
      <c r="H94" s="86"/>
      <c r="I94" s="30">
        <f>SUM(I89:I93)</f>
        <v>995295.40905257268</v>
      </c>
      <c r="J94" s="86"/>
      <c r="K94" s="90"/>
    </row>
    <row r="95" spans="1:14">
      <c r="A95" s="5"/>
      <c r="C95" s="86" t="s">
        <v>2</v>
      </c>
      <c r="E95" s="86"/>
      <c r="F95" s="86"/>
      <c r="G95" s="112"/>
      <c r="H95" s="86"/>
      <c r="J95" s="86"/>
      <c r="K95" s="113"/>
    </row>
    <row r="96" spans="1:14">
      <c r="A96" s="5"/>
      <c r="B96" s="2" t="s">
        <v>53</v>
      </c>
      <c r="C96" s="86"/>
      <c r="D96" s="86"/>
      <c r="E96" s="86"/>
      <c r="F96" s="86"/>
      <c r="G96" s="86"/>
      <c r="H96" s="86"/>
      <c r="I96" s="86"/>
      <c r="J96" s="86"/>
      <c r="K96" s="90"/>
    </row>
    <row r="97" spans="1:11">
      <c r="A97" s="5">
        <v>13</v>
      </c>
      <c r="B97" s="66" t="str">
        <f>+B89</f>
        <v xml:space="preserve">  Production</v>
      </c>
      <c r="C97" s="86" t="s">
        <v>247</v>
      </c>
      <c r="D97" s="30">
        <f>D81-D89</f>
        <v>0</v>
      </c>
      <c r="E97" s="86"/>
      <c r="F97" s="86"/>
      <c r="G97" s="112"/>
      <c r="H97" s="86"/>
      <c r="I97" s="86" t="s">
        <v>2</v>
      </c>
      <c r="J97" s="86"/>
      <c r="K97" s="113"/>
    </row>
    <row r="98" spans="1:11">
      <c r="A98" s="5">
        <v>14</v>
      </c>
      <c r="B98" s="66" t="str">
        <f>+B90</f>
        <v xml:space="preserve">  Transmission</v>
      </c>
      <c r="C98" s="86" t="s">
        <v>248</v>
      </c>
      <c r="D98" s="30">
        <f>D82-D90</f>
        <v>1740650491</v>
      </c>
      <c r="E98" s="86"/>
      <c r="F98" s="86"/>
      <c r="G98" s="110"/>
      <c r="H98" s="86"/>
      <c r="I98" s="30">
        <f>I82-I90</f>
        <v>25946763.700947322</v>
      </c>
      <c r="J98" s="86"/>
      <c r="K98" s="113"/>
    </row>
    <row r="99" spans="1:11">
      <c r="A99" s="5">
        <v>15</v>
      </c>
      <c r="B99" s="66" t="str">
        <f>+B91</f>
        <v xml:space="preserve">  Distribution</v>
      </c>
      <c r="C99" s="86" t="s">
        <v>249</v>
      </c>
      <c r="D99" s="30">
        <f>D83-D91</f>
        <v>0</v>
      </c>
      <c r="E99" s="86"/>
      <c r="F99" s="86"/>
      <c r="G99" s="112"/>
      <c r="H99" s="86"/>
      <c r="I99" s="86" t="s">
        <v>2</v>
      </c>
      <c r="J99" s="86"/>
      <c r="K99" s="113"/>
    </row>
    <row r="100" spans="1:11">
      <c r="A100" s="5">
        <v>16</v>
      </c>
      <c r="B100" s="66" t="str">
        <f>+B92</f>
        <v xml:space="preserve">  General &amp; Intangible</v>
      </c>
      <c r="C100" s="86" t="s">
        <v>250</v>
      </c>
      <c r="D100" s="30">
        <f>D84-D92</f>
        <v>28428800.759999998</v>
      </c>
      <c r="E100" s="86"/>
      <c r="F100" s="86"/>
      <c r="G100" s="112"/>
      <c r="H100" s="86"/>
      <c r="I100" s="30">
        <f>I84-I92</f>
        <v>0</v>
      </c>
      <c r="J100" s="86"/>
      <c r="K100" s="113"/>
    </row>
    <row r="101" spans="1:11" ht="16.5" thickBot="1">
      <c r="A101" s="5">
        <v>17</v>
      </c>
      <c r="B101" s="66" t="str">
        <f>+B93</f>
        <v xml:space="preserve">  Common</v>
      </c>
      <c r="C101" s="86" t="s">
        <v>251</v>
      </c>
      <c r="D101" s="56">
        <f>D85-D93</f>
        <v>0</v>
      </c>
      <c r="E101" s="86"/>
      <c r="F101" s="86"/>
      <c r="G101" s="112"/>
      <c r="H101" s="86"/>
      <c r="I101" s="56">
        <f>I85-I93</f>
        <v>0</v>
      </c>
      <c r="J101" s="86"/>
      <c r="K101" s="113"/>
    </row>
    <row r="102" spans="1:11">
      <c r="A102" s="5">
        <v>18</v>
      </c>
      <c r="B102" s="2" t="s">
        <v>276</v>
      </c>
      <c r="C102" s="86"/>
      <c r="D102" s="30">
        <f>SUM(D97:D101)</f>
        <v>1769079291.76</v>
      </c>
      <c r="E102" s="86"/>
      <c r="F102" s="86" t="s">
        <v>54</v>
      </c>
      <c r="G102" s="65">
        <f>IF(I102&gt;0,I102/D102,0)</f>
        <v>1.4666817831061559E-2</v>
      </c>
      <c r="H102" s="86"/>
      <c r="I102" s="30">
        <f>SUM(I97:I101)</f>
        <v>25946763.700947322</v>
      </c>
      <c r="J102" s="86"/>
      <c r="K102" s="90"/>
    </row>
    <row r="103" spans="1:11">
      <c r="A103" s="5"/>
      <c r="C103" s="86"/>
      <c r="E103" s="86"/>
      <c r="H103" s="86"/>
      <c r="J103" s="86"/>
      <c r="K103" s="113"/>
    </row>
    <row r="104" spans="1:11">
      <c r="A104" s="5"/>
      <c r="B104" s="2" t="s">
        <v>252</v>
      </c>
      <c r="C104" s="86"/>
      <c r="D104" s="86"/>
      <c r="E104" s="86"/>
      <c r="F104" s="86"/>
      <c r="G104" s="86"/>
      <c r="H104" s="86"/>
      <c r="I104" s="86"/>
      <c r="J104" s="86"/>
      <c r="K104" s="90"/>
    </row>
    <row r="105" spans="1:11">
      <c r="A105" s="5">
        <v>19</v>
      </c>
      <c r="B105" s="2" t="s">
        <v>147</v>
      </c>
      <c r="C105" s="86" t="s">
        <v>55</v>
      </c>
      <c r="D105" s="93">
        <v>0</v>
      </c>
      <c r="E105" s="90"/>
      <c r="F105" s="34" t="str">
        <f>+F89</f>
        <v>NA</v>
      </c>
      <c r="G105" s="114" t="s">
        <v>193</v>
      </c>
      <c r="H105" s="86"/>
      <c r="I105" s="86">
        <v>0</v>
      </c>
      <c r="J105" s="86"/>
      <c r="K105" s="113"/>
    </row>
    <row r="106" spans="1:11">
      <c r="A106" s="5">
        <v>20</v>
      </c>
      <c r="B106" s="2" t="s">
        <v>148</v>
      </c>
      <c r="C106" s="86" t="s">
        <v>57</v>
      </c>
      <c r="D106" s="93">
        <f>-'WS B ADIT'!E20</f>
        <v>-284516243</v>
      </c>
      <c r="E106" s="86"/>
      <c r="F106" s="86" t="s">
        <v>56</v>
      </c>
      <c r="G106" s="64">
        <f>+G102</f>
        <v>1.4666817831061559E-2</v>
      </c>
      <c r="H106" s="86"/>
      <c r="I106" s="30">
        <f>D106*G106</f>
        <v>-4172947.9060590435</v>
      </c>
      <c r="J106" s="86"/>
      <c r="K106" s="113"/>
    </row>
    <row r="107" spans="1:11">
      <c r="A107" s="5">
        <v>21</v>
      </c>
      <c r="B107" s="2" t="s">
        <v>149</v>
      </c>
      <c r="C107" s="86" t="s">
        <v>58</v>
      </c>
      <c r="D107" s="93">
        <f>-'WS B ADIT'!E28</f>
        <v>-15419189</v>
      </c>
      <c r="E107" s="86"/>
      <c r="F107" s="86" t="s">
        <v>56</v>
      </c>
      <c r="G107" s="64">
        <f>+G106</f>
        <v>1.4666817831061559E-2</v>
      </c>
      <c r="H107" s="86"/>
      <c r="I107" s="30">
        <f>D107*G107</f>
        <v>-226150.43616570823</v>
      </c>
      <c r="J107" s="86"/>
      <c r="K107" s="113"/>
    </row>
    <row r="108" spans="1:11">
      <c r="A108" s="5">
        <v>22</v>
      </c>
      <c r="B108" s="2" t="s">
        <v>151</v>
      </c>
      <c r="C108" s="86" t="s">
        <v>59</v>
      </c>
      <c r="D108" s="93">
        <f>'WS B ADIT'!E36</f>
        <v>5986490</v>
      </c>
      <c r="E108" s="86"/>
      <c r="F108" s="30" t="str">
        <f>+F107</f>
        <v>NP</v>
      </c>
      <c r="G108" s="64">
        <f>+G107</f>
        <v>1.4666817831061559E-2</v>
      </c>
      <c r="H108" s="86"/>
      <c r="I108" s="30">
        <f>D108*G108</f>
        <v>87802.758277471716</v>
      </c>
      <c r="J108" s="86"/>
      <c r="K108" s="113"/>
    </row>
    <row r="109" spans="1:11" ht="16.5" thickBot="1">
      <c r="A109" s="5">
        <v>23</v>
      </c>
      <c r="B109" s="84" t="s">
        <v>150</v>
      </c>
      <c r="C109" s="84" t="s">
        <v>212</v>
      </c>
      <c r="D109" s="111">
        <v>0</v>
      </c>
      <c r="E109" s="86"/>
      <c r="F109" s="86" t="s">
        <v>56</v>
      </c>
      <c r="G109" s="64">
        <f>+G107</f>
        <v>1.4666817831061559E-2</v>
      </c>
      <c r="H109" s="86"/>
      <c r="I109" s="56">
        <f>D109*G109</f>
        <v>0</v>
      </c>
      <c r="J109" s="86"/>
      <c r="K109" s="113"/>
    </row>
    <row r="110" spans="1:11">
      <c r="A110" s="5">
        <v>24</v>
      </c>
      <c r="B110" s="2" t="s">
        <v>274</v>
      </c>
      <c r="C110" s="86"/>
      <c r="D110" s="30">
        <f>SUM(D105:D109)</f>
        <v>-293948942</v>
      </c>
      <c r="E110" s="86"/>
      <c r="F110" s="86"/>
      <c r="G110" s="86"/>
      <c r="H110" s="86"/>
      <c r="I110" s="30">
        <f>SUM(I105:I109)</f>
        <v>-4311295.5839472795</v>
      </c>
      <c r="J110" s="86"/>
      <c r="K110" s="90"/>
    </row>
    <row r="111" spans="1:11">
      <c r="A111" s="5"/>
      <c r="C111" s="86"/>
      <c r="E111" s="86"/>
      <c r="F111" s="86"/>
      <c r="G111" s="112"/>
      <c r="H111" s="86"/>
      <c r="J111" s="86"/>
      <c r="K111" s="113"/>
    </row>
    <row r="112" spans="1:11">
      <c r="A112" s="5">
        <v>25</v>
      </c>
      <c r="B112" s="2" t="s">
        <v>60</v>
      </c>
      <c r="C112" s="90" t="s">
        <v>61</v>
      </c>
      <c r="D112" s="93">
        <v>0</v>
      </c>
      <c r="E112" s="86"/>
      <c r="F112" s="30" t="str">
        <f>+F90</f>
        <v>TP</v>
      </c>
      <c r="G112" s="64">
        <f>+G90</f>
        <v>1.4906360487130855E-2</v>
      </c>
      <c r="H112" s="86"/>
      <c r="I112" s="30">
        <f>+G112*D112</f>
        <v>0</v>
      </c>
      <c r="J112" s="86"/>
      <c r="K112" s="90"/>
    </row>
    <row r="113" spans="1:11">
      <c r="A113" s="5"/>
      <c r="B113" s="2"/>
      <c r="C113" s="86"/>
      <c r="D113" s="86"/>
      <c r="E113" s="86"/>
      <c r="F113" s="86"/>
      <c r="G113" s="86"/>
      <c r="H113" s="86"/>
      <c r="I113" s="86"/>
      <c r="J113" s="86"/>
      <c r="K113" s="90"/>
    </row>
    <row r="114" spans="1:11">
      <c r="A114" s="5"/>
      <c r="B114" s="2" t="s">
        <v>184</v>
      </c>
      <c r="C114" s="86" t="s">
        <v>2</v>
      </c>
      <c r="D114" s="86"/>
      <c r="E114" s="86"/>
      <c r="F114" s="86"/>
      <c r="G114" s="86"/>
      <c r="H114" s="86"/>
      <c r="I114" s="86"/>
      <c r="J114" s="86"/>
      <c r="K114" s="90"/>
    </row>
    <row r="115" spans="1:11">
      <c r="A115" s="5">
        <v>26</v>
      </c>
      <c r="B115" s="2" t="s">
        <v>185</v>
      </c>
      <c r="C115" s="84" t="s">
        <v>181</v>
      </c>
      <c r="D115" s="30">
        <f>+D156/8</f>
        <v>2967976</v>
      </c>
      <c r="E115" s="86"/>
      <c r="F115" s="86"/>
      <c r="G115" s="112"/>
      <c r="H115" s="86"/>
      <c r="I115" s="30">
        <f>+I156/8</f>
        <v>30230.509330433601</v>
      </c>
      <c r="J115" s="4"/>
      <c r="K115" s="113"/>
    </row>
    <row r="116" spans="1:11">
      <c r="A116" s="5">
        <v>27</v>
      </c>
      <c r="B116" s="2" t="s">
        <v>62</v>
      </c>
      <c r="C116" s="86" t="s">
        <v>234</v>
      </c>
      <c r="D116" s="93">
        <f>'WS C  - Working Capital'!E17</f>
        <v>2470</v>
      </c>
      <c r="E116" s="86"/>
      <c r="F116" s="86" t="s">
        <v>63</v>
      </c>
      <c r="G116" s="64">
        <f>I228</f>
        <v>1.4557704587921319E-2</v>
      </c>
      <c r="H116" s="86"/>
      <c r="I116" s="30">
        <f>+G116*D116</f>
        <v>35.957530332165661</v>
      </c>
      <c r="J116" s="86" t="s">
        <v>2</v>
      </c>
      <c r="K116" s="113"/>
    </row>
    <row r="117" spans="1:11" ht="16.5" thickBot="1">
      <c r="A117" s="5">
        <v>28</v>
      </c>
      <c r="B117" s="2" t="s">
        <v>153</v>
      </c>
      <c r="C117" s="86" t="s">
        <v>217</v>
      </c>
      <c r="D117" s="111">
        <f>'WS C  - Working Capital'!I29</f>
        <v>354113</v>
      </c>
      <c r="E117" s="86"/>
      <c r="F117" s="86" t="s">
        <v>64</v>
      </c>
      <c r="G117" s="64">
        <f>+G86</f>
        <v>1.4635559289680701E-2</v>
      </c>
      <c r="H117" s="86"/>
      <c r="I117" s="56">
        <f>+G117*D117</f>
        <v>5182.6418067467021</v>
      </c>
      <c r="J117" s="86"/>
      <c r="K117" s="113"/>
    </row>
    <row r="118" spans="1:11">
      <c r="A118" s="5">
        <v>29</v>
      </c>
      <c r="B118" s="2" t="s">
        <v>275</v>
      </c>
      <c r="C118" s="4"/>
      <c r="D118" s="30">
        <f>D115+D116+D117</f>
        <v>3324559</v>
      </c>
      <c r="E118" s="4"/>
      <c r="F118" s="4"/>
      <c r="G118" s="4"/>
      <c r="H118" s="4"/>
      <c r="I118" s="30">
        <f>I115+I116+I117</f>
        <v>35449.108667512468</v>
      </c>
      <c r="J118" s="4"/>
      <c r="K118" s="13"/>
    </row>
    <row r="119" spans="1:11" ht="16.5" thickBot="1">
      <c r="C119" s="86"/>
      <c r="D119" s="116"/>
      <c r="E119" s="86"/>
      <c r="F119" s="86"/>
      <c r="G119" s="86"/>
      <c r="H119" s="86"/>
      <c r="I119" s="116"/>
      <c r="J119" s="86"/>
      <c r="K119" s="90"/>
    </row>
    <row r="120" spans="1:11" ht="16.5" thickBot="1">
      <c r="A120" s="5">
        <v>30</v>
      </c>
      <c r="B120" s="2" t="s">
        <v>152</v>
      </c>
      <c r="C120" s="86"/>
      <c r="D120" s="67">
        <f>+D118+D112+D110+D102</f>
        <v>1478454908.76</v>
      </c>
      <c r="E120" s="86"/>
      <c r="F120" s="86"/>
      <c r="G120" s="112"/>
      <c r="H120" s="86"/>
      <c r="I120" s="67">
        <f>+I118+I112+I110+I102</f>
        <v>21670917.225667555</v>
      </c>
      <c r="J120" s="86"/>
      <c r="K120" s="113"/>
    </row>
    <row r="121" spans="1:11" ht="16.5" thickTop="1">
      <c r="A121" s="5"/>
      <c r="B121" s="2"/>
      <c r="C121" s="86"/>
      <c r="D121" s="117"/>
      <c r="E121" s="86"/>
      <c r="F121" s="86"/>
      <c r="G121" s="112"/>
      <c r="H121" s="86"/>
      <c r="I121" s="117"/>
      <c r="J121" s="86"/>
      <c r="K121" s="113"/>
    </row>
    <row r="122" spans="1:11">
      <c r="A122" s="5"/>
      <c r="B122" s="2"/>
      <c r="C122" s="86"/>
      <c r="D122" s="117"/>
      <c r="E122" s="86"/>
      <c r="F122" s="86"/>
      <c r="G122" s="112"/>
      <c r="H122" s="86"/>
      <c r="I122" s="117"/>
      <c r="J122" s="86"/>
      <c r="K122" s="113"/>
    </row>
    <row r="123" spans="1:11">
      <c r="A123" s="5"/>
      <c r="B123" s="2"/>
      <c r="C123" s="86"/>
      <c r="D123" s="117"/>
      <c r="E123" s="86"/>
      <c r="F123" s="86"/>
      <c r="G123" s="112"/>
      <c r="H123" s="86"/>
      <c r="I123" s="117"/>
      <c r="J123" s="86"/>
      <c r="K123" s="113"/>
    </row>
    <row r="124" spans="1:11">
      <c r="A124" s="5"/>
      <c r="B124" s="2"/>
      <c r="C124" s="86"/>
      <c r="D124" s="117"/>
      <c r="E124" s="86"/>
      <c r="F124" s="86"/>
      <c r="G124" s="112"/>
      <c r="H124" s="86"/>
      <c r="I124" s="117"/>
      <c r="J124" s="86"/>
      <c r="K124" s="113"/>
    </row>
    <row r="125" spans="1:11">
      <c r="A125" s="5"/>
      <c r="B125" s="2"/>
      <c r="C125" s="86"/>
      <c r="D125" s="117"/>
      <c r="E125" s="86"/>
      <c r="F125" s="86"/>
      <c r="G125" s="112"/>
      <c r="H125" s="86"/>
      <c r="I125" s="117"/>
      <c r="J125" s="86"/>
      <c r="K125" s="113"/>
    </row>
    <row r="126" spans="1:11">
      <c r="A126" s="5"/>
      <c r="B126" s="2"/>
      <c r="C126" s="86"/>
      <c r="D126" s="117"/>
      <c r="E126" s="86"/>
      <c r="F126" s="86"/>
      <c r="G126" s="112"/>
      <c r="H126" s="86"/>
      <c r="I126" s="117"/>
      <c r="J126" s="86"/>
      <c r="K126" s="113"/>
    </row>
    <row r="127" spans="1:11">
      <c r="A127" s="5"/>
      <c r="B127" s="2"/>
      <c r="C127" s="86"/>
      <c r="D127" s="117"/>
      <c r="E127" s="86"/>
      <c r="F127" s="86"/>
      <c r="G127" s="112"/>
      <c r="H127" s="86"/>
      <c r="I127" s="117"/>
      <c r="J127" s="86"/>
      <c r="K127" s="113"/>
    </row>
    <row r="128" spans="1:11">
      <c r="A128" s="5"/>
      <c r="B128" s="2"/>
      <c r="C128" s="86"/>
      <c r="D128" s="117"/>
      <c r="E128" s="86"/>
      <c r="F128" s="86"/>
      <c r="G128" s="112"/>
      <c r="H128" s="86"/>
      <c r="I128" s="117"/>
      <c r="J128" s="86"/>
      <c r="K128" s="113"/>
    </row>
    <row r="129" spans="1:11">
      <c r="A129" s="5"/>
      <c r="B129" s="2"/>
      <c r="C129" s="86"/>
      <c r="D129" s="117"/>
      <c r="E129" s="86"/>
      <c r="F129" s="86"/>
      <c r="G129" s="112"/>
      <c r="H129" s="86"/>
      <c r="I129" s="117"/>
      <c r="J129" s="86"/>
      <c r="K129" s="113"/>
    </row>
    <row r="130" spans="1:11">
      <c r="A130" s="5"/>
      <c r="B130" s="2"/>
      <c r="C130" s="86"/>
      <c r="D130" s="117"/>
      <c r="E130" s="86"/>
      <c r="F130" s="86"/>
      <c r="G130" s="112"/>
      <c r="H130" s="86"/>
      <c r="I130" s="117"/>
      <c r="J130" s="86"/>
      <c r="K130" s="113"/>
    </row>
    <row r="131" spans="1:11">
      <c r="A131" s="5"/>
      <c r="B131" s="2"/>
      <c r="C131" s="86"/>
      <c r="D131" s="117"/>
      <c r="E131" s="86"/>
      <c r="F131" s="86"/>
      <c r="G131" s="112"/>
      <c r="H131" s="86"/>
      <c r="I131" s="117"/>
      <c r="J131" s="86"/>
      <c r="K131" s="113"/>
    </row>
    <row r="132" spans="1:11">
      <c r="A132" s="5"/>
      <c r="B132" s="2"/>
      <c r="C132" s="86"/>
      <c r="D132" s="117"/>
      <c r="E132" s="86"/>
      <c r="F132" s="86"/>
      <c r="G132" s="112"/>
      <c r="H132" s="86"/>
      <c r="I132" s="117"/>
      <c r="J132" s="86"/>
      <c r="K132" s="113"/>
    </row>
    <row r="133" spans="1:11">
      <c r="A133" s="5"/>
      <c r="B133" s="2"/>
      <c r="C133" s="86"/>
      <c r="D133" s="117"/>
      <c r="E133" s="86"/>
      <c r="F133" s="86"/>
      <c r="G133" s="112"/>
      <c r="H133" s="86"/>
      <c r="I133" s="117"/>
      <c r="J133" s="86"/>
      <c r="K133" s="113"/>
    </row>
    <row r="134" spans="1:11">
      <c r="A134" s="5"/>
      <c r="B134" s="2"/>
      <c r="C134" s="86"/>
      <c r="D134" s="117"/>
      <c r="E134" s="86"/>
      <c r="F134" s="86"/>
      <c r="G134" s="112"/>
      <c r="H134" s="86"/>
      <c r="I134" s="117"/>
      <c r="J134" s="86"/>
      <c r="K134" s="113"/>
    </row>
    <row r="135" spans="1:11">
      <c r="A135" s="5"/>
      <c r="B135" s="2"/>
      <c r="C135" s="86"/>
      <c r="D135" s="117"/>
      <c r="E135" s="86"/>
      <c r="F135" s="86"/>
      <c r="G135" s="112"/>
      <c r="H135" s="86"/>
      <c r="I135" s="117"/>
      <c r="J135" s="86"/>
      <c r="K135" s="113"/>
    </row>
    <row r="136" spans="1:11">
      <c r="A136" s="5"/>
      <c r="B136" s="2"/>
      <c r="C136" s="86"/>
      <c r="D136" s="117"/>
      <c r="E136" s="86"/>
      <c r="F136" s="86"/>
      <c r="G136" s="112"/>
      <c r="H136" s="86"/>
      <c r="I136" s="117"/>
      <c r="J136" s="86"/>
      <c r="K136" s="6" t="s">
        <v>327</v>
      </c>
    </row>
    <row r="137" spans="1:11">
      <c r="B137" s="2"/>
      <c r="C137" s="2"/>
      <c r="D137" s="3"/>
      <c r="E137" s="2"/>
      <c r="F137" s="2"/>
      <c r="G137" s="2"/>
      <c r="H137" s="4"/>
      <c r="I137" s="4"/>
      <c r="J137" s="420" t="s">
        <v>201</v>
      </c>
      <c r="K137" s="420"/>
    </row>
    <row r="138" spans="1:11">
      <c r="B138" s="2"/>
      <c r="C138" s="2"/>
      <c r="D138" s="3"/>
      <c r="E138" s="2"/>
      <c r="F138" s="2"/>
      <c r="G138" s="2"/>
      <c r="H138" s="4"/>
      <c r="I138" s="4"/>
      <c r="J138" s="4"/>
      <c r="K138" s="6"/>
    </row>
    <row r="139" spans="1:11">
      <c r="B139" s="2" t="s">
        <v>0</v>
      </c>
      <c r="C139" s="2"/>
      <c r="D139" s="3" t="s">
        <v>1</v>
      </c>
      <c r="E139" s="2"/>
      <c r="F139" s="2"/>
      <c r="G139" s="2"/>
      <c r="H139" s="4"/>
      <c r="I139" s="4"/>
      <c r="J139" s="4"/>
      <c r="K139" s="83" t="str">
        <f>K4</f>
        <v>For the 12 months ended 12/31/18</v>
      </c>
    </row>
    <row r="140" spans="1:11">
      <c r="B140" s="2"/>
      <c r="C140" s="86" t="s">
        <v>2</v>
      </c>
      <c r="D140" s="86" t="s">
        <v>3</v>
      </c>
      <c r="E140" s="86"/>
      <c r="F140" s="86"/>
      <c r="G140" s="86"/>
      <c r="H140" s="4"/>
      <c r="I140" s="4"/>
      <c r="J140" s="4"/>
      <c r="K140" s="13"/>
    </row>
    <row r="141" spans="1:11">
      <c r="B141" s="2"/>
      <c r="C141" s="86"/>
      <c r="D141" s="86"/>
      <c r="E141" s="86"/>
      <c r="F141" s="86"/>
      <c r="G141" s="86"/>
      <c r="H141" s="4"/>
      <c r="I141" s="4"/>
      <c r="J141" s="4"/>
      <c r="K141" s="13"/>
    </row>
    <row r="142" spans="1:11">
      <c r="A142" s="5"/>
      <c r="D142" s="372" t="str">
        <f>D7</f>
        <v>AEP INDIANA MICHIGAN TRANSMISSION COMPANY</v>
      </c>
      <c r="J142" s="86"/>
      <c r="K142" s="90"/>
    </row>
    <row r="143" spans="1:11">
      <c r="A143" s="5"/>
      <c r="B143" s="5" t="s">
        <v>32</v>
      </c>
      <c r="C143" s="5" t="s">
        <v>33</v>
      </c>
      <c r="D143" s="5" t="s">
        <v>34</v>
      </c>
      <c r="E143" s="86" t="s">
        <v>2</v>
      </c>
      <c r="F143" s="86"/>
      <c r="G143" s="104" t="s">
        <v>35</v>
      </c>
      <c r="H143" s="86"/>
      <c r="I143" s="105" t="s">
        <v>36</v>
      </c>
      <c r="J143" s="86"/>
      <c r="K143" s="90"/>
    </row>
    <row r="144" spans="1:11">
      <c r="A144" s="5" t="s">
        <v>4</v>
      </c>
      <c r="B144" s="2"/>
      <c r="C144" s="106" t="s">
        <v>37</v>
      </c>
      <c r="D144" s="86"/>
      <c r="E144" s="86"/>
      <c r="F144" s="86"/>
      <c r="G144" s="5"/>
      <c r="H144" s="86"/>
      <c r="I144" s="16" t="s">
        <v>38</v>
      </c>
      <c r="J144" s="86"/>
      <c r="K144" s="17"/>
    </row>
    <row r="145" spans="1:20" ht="16.5" thickBot="1">
      <c r="A145" s="10" t="s">
        <v>6</v>
      </c>
      <c r="B145" s="2"/>
      <c r="C145" s="107" t="s">
        <v>39</v>
      </c>
      <c r="D145" s="16" t="s">
        <v>40</v>
      </c>
      <c r="E145" s="108"/>
      <c r="F145" s="16" t="s">
        <v>41</v>
      </c>
      <c r="H145" s="108"/>
      <c r="I145" s="5" t="s">
        <v>42</v>
      </c>
      <c r="J145" s="86"/>
      <c r="K145" s="17"/>
    </row>
    <row r="146" spans="1:20">
      <c r="A146" s="5"/>
      <c r="B146" s="2" t="s">
        <v>310</v>
      </c>
      <c r="C146" s="86"/>
      <c r="D146" s="86"/>
      <c r="E146" s="86"/>
      <c r="F146" s="86"/>
      <c r="G146" s="86"/>
      <c r="H146" s="86"/>
      <c r="I146" s="86"/>
      <c r="J146" s="86"/>
      <c r="K146" s="90"/>
    </row>
    <row r="147" spans="1:20">
      <c r="A147" s="5">
        <v>1</v>
      </c>
      <c r="B147" s="2" t="s">
        <v>65</v>
      </c>
      <c r="C147" s="86" t="s">
        <v>227</v>
      </c>
      <c r="D147" s="93">
        <v>16550761</v>
      </c>
      <c r="E147" s="86"/>
      <c r="F147" s="86" t="s">
        <v>63</v>
      </c>
      <c r="G147" s="64">
        <f>I228</f>
        <v>1.4557704587921319E-2</v>
      </c>
      <c r="H147" s="86"/>
      <c r="I147" s="30">
        <f>+G147*D147</f>
        <v>240941.08934328923</v>
      </c>
      <c r="J147" s="4"/>
      <c r="K147" s="90"/>
    </row>
    <row r="148" spans="1:20">
      <c r="A148" s="36" t="s">
        <v>220</v>
      </c>
      <c r="B148" s="20" t="s">
        <v>254</v>
      </c>
      <c r="C148" s="90"/>
      <c r="D148" s="93">
        <v>0</v>
      </c>
      <c r="E148" s="86"/>
      <c r="F148" s="118"/>
      <c r="G148" s="110">
        <v>1</v>
      </c>
      <c r="H148" s="86"/>
      <c r="I148" s="30">
        <f>+G148*D148</f>
        <v>0</v>
      </c>
      <c r="J148" s="4"/>
      <c r="K148" s="90"/>
    </row>
    <row r="149" spans="1:20">
      <c r="A149" s="5">
        <v>2</v>
      </c>
      <c r="B149" s="2" t="s">
        <v>66</v>
      </c>
      <c r="C149" s="86" t="s">
        <v>228</v>
      </c>
      <c r="D149" s="93">
        <v>0</v>
      </c>
      <c r="E149" s="86"/>
      <c r="F149" s="86" t="s">
        <v>63</v>
      </c>
      <c r="G149" s="64">
        <f>+G147</f>
        <v>1.4557704587921319E-2</v>
      </c>
      <c r="H149" s="86"/>
      <c r="I149" s="30">
        <f t="shared" ref="I149:I155" si="2">+G149*D149</f>
        <v>0</v>
      </c>
      <c r="J149" s="4"/>
      <c r="K149" s="90"/>
    </row>
    <row r="150" spans="1:20">
      <c r="A150" s="5">
        <v>3</v>
      </c>
      <c r="B150" s="2" t="s">
        <v>67</v>
      </c>
      <c r="C150" s="86" t="s">
        <v>229</v>
      </c>
      <c r="D150" s="93">
        <v>7194485</v>
      </c>
      <c r="E150" s="86"/>
      <c r="F150" s="86" t="s">
        <v>49</v>
      </c>
      <c r="G150" s="64">
        <f>+G92</f>
        <v>0</v>
      </c>
      <c r="H150" s="86"/>
      <c r="I150" s="30">
        <f t="shared" si="2"/>
        <v>0</v>
      </c>
      <c r="J150" s="86"/>
      <c r="K150" s="90" t="s">
        <v>2</v>
      </c>
    </row>
    <row r="151" spans="1:20">
      <c r="A151" s="5">
        <v>4</v>
      </c>
      <c r="B151" s="2" t="s">
        <v>68</v>
      </c>
      <c r="C151" s="86"/>
      <c r="D151" s="93"/>
      <c r="E151" s="86"/>
      <c r="F151" s="30" t="str">
        <f>+F150</f>
        <v>W/S</v>
      </c>
      <c r="G151" s="64">
        <f>+G150</f>
        <v>0</v>
      </c>
      <c r="H151" s="86"/>
      <c r="I151" s="30">
        <f t="shared" si="2"/>
        <v>0</v>
      </c>
      <c r="J151" s="86"/>
      <c r="K151" s="90"/>
    </row>
    <row r="152" spans="1:20" ht="15.75" customHeight="1">
      <c r="A152" s="5">
        <v>5</v>
      </c>
      <c r="B152" s="20" t="s">
        <v>255</v>
      </c>
      <c r="C152" s="90"/>
      <c r="D152" s="93">
        <f>1438+62028</f>
        <v>63466</v>
      </c>
      <c r="E152" s="86"/>
      <c r="F152" s="30" t="str">
        <f>+F151</f>
        <v>W/S</v>
      </c>
      <c r="G152" s="64">
        <f>+G151</f>
        <v>0</v>
      </c>
      <c r="H152" s="86"/>
      <c r="I152" s="30">
        <f t="shared" si="2"/>
        <v>0</v>
      </c>
      <c r="J152" s="86"/>
      <c r="K152" s="90"/>
      <c r="L152"/>
      <c r="M152"/>
      <c r="N152"/>
      <c r="O152"/>
      <c r="P152"/>
      <c r="Q152"/>
      <c r="R152"/>
      <c r="S152"/>
      <c r="T152"/>
    </row>
    <row r="153" spans="1:20">
      <c r="A153" s="5" t="s">
        <v>192</v>
      </c>
      <c r="B153" s="20" t="s">
        <v>256</v>
      </c>
      <c r="C153" s="90"/>
      <c r="D153" s="93">
        <v>62028</v>
      </c>
      <c r="E153" s="86"/>
      <c r="F153" s="69" t="str">
        <f>+F147</f>
        <v>TE</v>
      </c>
      <c r="G153" s="70">
        <f>+G147</f>
        <v>1.4557704587921319E-2</v>
      </c>
      <c r="H153" s="86"/>
      <c r="I153" s="30">
        <f>+G153*D153</f>
        <v>902.98530017958353</v>
      </c>
      <c r="J153" s="86"/>
      <c r="K153" s="90"/>
      <c r="L153"/>
      <c r="M153"/>
      <c r="N153"/>
      <c r="O153"/>
      <c r="P153"/>
      <c r="Q153"/>
      <c r="R153"/>
      <c r="S153"/>
      <c r="T153"/>
    </row>
    <row r="154" spans="1:20">
      <c r="A154" s="5">
        <v>6</v>
      </c>
      <c r="B154" s="2" t="s">
        <v>50</v>
      </c>
      <c r="C154" s="30" t="str">
        <f>+C93</f>
        <v>356.1</v>
      </c>
      <c r="D154" s="93">
        <v>0</v>
      </c>
      <c r="E154" s="86"/>
      <c r="F154" s="86" t="s">
        <v>100</v>
      </c>
      <c r="G154" s="64">
        <f>+G93</f>
        <v>0</v>
      </c>
      <c r="H154" s="86"/>
      <c r="I154" s="30">
        <f t="shared" si="2"/>
        <v>0</v>
      </c>
      <c r="J154" s="86"/>
      <c r="K154" s="90"/>
      <c r="L154"/>
      <c r="M154"/>
      <c r="N154"/>
      <c r="O154"/>
      <c r="P154"/>
      <c r="Q154"/>
      <c r="R154"/>
      <c r="S154"/>
      <c r="T154"/>
    </row>
    <row r="155" spans="1:20" ht="16.5" thickBot="1">
      <c r="A155" s="5">
        <v>7</v>
      </c>
      <c r="B155" s="2" t="s">
        <v>69</v>
      </c>
      <c r="C155" s="86"/>
      <c r="D155" s="111">
        <v>0</v>
      </c>
      <c r="E155" s="86"/>
      <c r="F155" s="86" t="s">
        <v>2</v>
      </c>
      <c r="G155" s="110">
        <v>1</v>
      </c>
      <c r="H155" s="86"/>
      <c r="I155" s="56">
        <f t="shared" si="2"/>
        <v>0</v>
      </c>
      <c r="J155" s="86"/>
      <c r="K155" s="90"/>
    </row>
    <row r="156" spans="1:20">
      <c r="A156" s="36">
        <v>8</v>
      </c>
      <c r="B156" s="20" t="s">
        <v>293</v>
      </c>
      <c r="C156" s="90"/>
      <c r="D156" s="34">
        <f>+D147-D149+D150-D151-D152-D148+D154+D155+D153</f>
        <v>23743808</v>
      </c>
      <c r="E156" s="90"/>
      <c r="F156" s="90"/>
      <c r="G156" s="90"/>
      <c r="H156" s="90"/>
      <c r="I156" s="34">
        <f>+I147-I149+I150-I151-I152-I148+I154+I155+I153</f>
        <v>241844.0746434688</v>
      </c>
      <c r="J156" s="90"/>
      <c r="K156" s="90"/>
      <c r="L156" s="103"/>
      <c r="M156" s="103"/>
      <c r="N156" s="103"/>
    </row>
    <row r="157" spans="1:20">
      <c r="A157" s="5"/>
      <c r="C157" s="86"/>
      <c r="E157" s="86"/>
      <c r="F157" s="86"/>
      <c r="G157" s="86"/>
      <c r="H157" s="86"/>
      <c r="J157" s="86"/>
      <c r="K157" s="90"/>
    </row>
    <row r="158" spans="1:20">
      <c r="A158" s="5"/>
      <c r="B158" s="2" t="s">
        <v>311</v>
      </c>
      <c r="C158" s="86"/>
      <c r="D158" s="86"/>
      <c r="E158" s="86"/>
      <c r="F158" s="86"/>
      <c r="G158" s="86"/>
      <c r="H158" s="86"/>
      <c r="I158" s="86"/>
      <c r="J158" s="86"/>
      <c r="K158" s="90"/>
    </row>
    <row r="159" spans="1:20">
      <c r="A159" s="5">
        <v>9</v>
      </c>
      <c r="B159" s="66" t="str">
        <f>+B147</f>
        <v xml:space="preserve">  Transmission </v>
      </c>
      <c r="C159" s="86" t="s">
        <v>70</v>
      </c>
      <c r="D159" s="93">
        <v>29280733</v>
      </c>
      <c r="E159" s="86"/>
      <c r="F159" s="86" t="s">
        <v>11</v>
      </c>
      <c r="G159" s="64">
        <f>+G112</f>
        <v>1.4906360487130855E-2</v>
      </c>
      <c r="H159" s="86"/>
      <c r="I159" s="30">
        <f>+G159*D159</f>
        <v>436469.16142542852</v>
      </c>
      <c r="J159" s="86"/>
      <c r="K159" s="113"/>
    </row>
    <row r="160" spans="1:20">
      <c r="A160" s="5">
        <v>10</v>
      </c>
      <c r="B160" s="2" t="s">
        <v>48</v>
      </c>
      <c r="C160" s="86" t="s">
        <v>312</v>
      </c>
      <c r="D160" s="93">
        <f>311247+1932964</f>
        <v>2244211</v>
      </c>
      <c r="E160" s="86"/>
      <c r="F160" s="86" t="s">
        <v>49</v>
      </c>
      <c r="G160" s="64">
        <f>+G150</f>
        <v>0</v>
      </c>
      <c r="H160" s="86"/>
      <c r="I160" s="30">
        <f>+G160*D160</f>
        <v>0</v>
      </c>
      <c r="J160" s="86"/>
      <c r="K160" s="113"/>
    </row>
    <row r="161" spans="1:11" ht="16.5" thickBot="1">
      <c r="A161" s="5">
        <v>11</v>
      </c>
      <c r="B161" s="66" t="str">
        <f>+B154</f>
        <v xml:space="preserve">  Common</v>
      </c>
      <c r="C161" s="86" t="s">
        <v>230</v>
      </c>
      <c r="D161" s="111">
        <v>0</v>
      </c>
      <c r="E161" s="86"/>
      <c r="F161" s="86" t="s">
        <v>100</v>
      </c>
      <c r="G161" s="64">
        <f>+G154</f>
        <v>0</v>
      </c>
      <c r="H161" s="86"/>
      <c r="I161" s="56">
        <f>+G161*D161</f>
        <v>0</v>
      </c>
      <c r="J161" s="86"/>
      <c r="K161" s="113"/>
    </row>
    <row r="162" spans="1:11">
      <c r="A162" s="5">
        <v>12</v>
      </c>
      <c r="B162" s="2" t="s">
        <v>279</v>
      </c>
      <c r="C162" s="86"/>
      <c r="D162" s="30">
        <f>SUM(D159:D161)</f>
        <v>31524944</v>
      </c>
      <c r="E162" s="86"/>
      <c r="F162" s="86"/>
      <c r="G162" s="86"/>
      <c r="H162" s="86"/>
      <c r="I162" s="30">
        <f>SUM(I159:I161)</f>
        <v>436469.16142542852</v>
      </c>
      <c r="J162" s="86"/>
      <c r="K162" s="90"/>
    </row>
    <row r="163" spans="1:11">
      <c r="A163" s="5"/>
      <c r="B163" s="2"/>
      <c r="C163" s="86"/>
      <c r="D163" s="86"/>
      <c r="E163" s="86"/>
      <c r="F163" s="86"/>
      <c r="G163" s="86"/>
      <c r="H163" s="86"/>
      <c r="I163" s="86"/>
      <c r="J163" s="86"/>
      <c r="K163" s="90"/>
    </row>
    <row r="164" spans="1:11">
      <c r="A164" s="5" t="s">
        <v>2</v>
      </c>
      <c r="B164" s="2" t="s">
        <v>257</v>
      </c>
      <c r="D164" s="86"/>
      <c r="E164" s="86"/>
      <c r="F164" s="86"/>
      <c r="G164" s="86"/>
      <c r="H164" s="86"/>
      <c r="I164" s="86"/>
      <c r="J164" s="86"/>
      <c r="K164" s="90"/>
    </row>
    <row r="165" spans="1:11">
      <c r="A165" s="5"/>
      <c r="B165" s="2" t="s">
        <v>71</v>
      </c>
      <c r="E165" s="86"/>
      <c r="F165" s="86"/>
      <c r="H165" s="86"/>
      <c r="J165" s="86"/>
      <c r="K165" s="113"/>
    </row>
    <row r="166" spans="1:11">
      <c r="A166" s="5">
        <v>13</v>
      </c>
      <c r="B166" s="2" t="s">
        <v>72</v>
      </c>
      <c r="C166" s="86" t="s">
        <v>207</v>
      </c>
      <c r="D166" s="93">
        <v>0</v>
      </c>
      <c r="E166" s="86"/>
      <c r="F166" s="86" t="s">
        <v>49</v>
      </c>
      <c r="G166" s="55">
        <f>+G160</f>
        <v>0</v>
      </c>
      <c r="H166" s="86"/>
      <c r="I166" s="30">
        <f>+G166*D166</f>
        <v>0</v>
      </c>
      <c r="J166" s="86"/>
      <c r="K166" s="113"/>
    </row>
    <row r="167" spans="1:11">
      <c r="A167" s="5">
        <v>14</v>
      </c>
      <c r="B167" s="2" t="s">
        <v>73</v>
      </c>
      <c r="C167" s="30" t="str">
        <f>+C166</f>
        <v>263.i</v>
      </c>
      <c r="D167" s="93">
        <v>0</v>
      </c>
      <c r="E167" s="86"/>
      <c r="F167" s="30" t="str">
        <f>+F166</f>
        <v>W/S</v>
      </c>
      <c r="G167" s="55">
        <f>+G166</f>
        <v>0</v>
      </c>
      <c r="H167" s="86"/>
      <c r="I167" s="30">
        <f>+G167*D167</f>
        <v>0</v>
      </c>
      <c r="J167" s="86"/>
      <c r="K167" s="113"/>
    </row>
    <row r="168" spans="1:11">
      <c r="A168" s="5">
        <v>15</v>
      </c>
      <c r="B168" s="2" t="s">
        <v>74</v>
      </c>
      <c r="C168" s="86" t="s">
        <v>2</v>
      </c>
      <c r="E168" s="86"/>
      <c r="F168" s="86"/>
      <c r="H168" s="86"/>
      <c r="J168" s="86"/>
      <c r="K168" s="113"/>
    </row>
    <row r="169" spans="1:11">
      <c r="A169" s="5">
        <v>16</v>
      </c>
      <c r="B169" s="2" t="s">
        <v>75</v>
      </c>
      <c r="C169" s="86" t="s">
        <v>207</v>
      </c>
      <c r="D169" s="93">
        <v>11299620</v>
      </c>
      <c r="E169" s="86"/>
      <c r="F169" s="86" t="s">
        <v>64</v>
      </c>
      <c r="G169" s="55">
        <f>+G86</f>
        <v>1.4635559289680701E-2</v>
      </c>
      <c r="H169" s="86"/>
      <c r="I169" s="30">
        <f>+G169*D169</f>
        <v>165376.25846086183</v>
      </c>
      <c r="J169" s="86"/>
      <c r="K169" s="113"/>
    </row>
    <row r="170" spans="1:11">
      <c r="A170" s="5">
        <v>17</v>
      </c>
      <c r="B170" s="2" t="s">
        <v>76</v>
      </c>
      <c r="C170" s="86" t="s">
        <v>207</v>
      </c>
      <c r="D170" s="93">
        <v>-23</v>
      </c>
      <c r="E170" s="86"/>
      <c r="F170" s="34" t="str">
        <f>+F105</f>
        <v>NA</v>
      </c>
      <c r="G170" s="119" t="s">
        <v>193</v>
      </c>
      <c r="H170" s="86"/>
      <c r="I170" s="86">
        <v>0</v>
      </c>
      <c r="J170" s="86"/>
      <c r="K170" s="113"/>
    </row>
    <row r="171" spans="1:11">
      <c r="A171" s="5">
        <v>18</v>
      </c>
      <c r="B171" s="2" t="s">
        <v>77</v>
      </c>
      <c r="C171" s="30" t="str">
        <f>+C170</f>
        <v>263.i</v>
      </c>
      <c r="D171" s="93">
        <v>25</v>
      </c>
      <c r="E171" s="86"/>
      <c r="F171" s="30" t="str">
        <f>+F169</f>
        <v>GP</v>
      </c>
      <c r="G171" s="55">
        <f>+G169</f>
        <v>1.4635559289680701E-2</v>
      </c>
      <c r="H171" s="86"/>
      <c r="I171" s="30">
        <f>+G171*D171</f>
        <v>0.36588898224201749</v>
      </c>
      <c r="J171" s="86"/>
      <c r="K171" s="113"/>
    </row>
    <row r="172" spans="1:11" ht="16.5" thickBot="1">
      <c r="A172" s="5">
        <v>19</v>
      </c>
      <c r="B172" s="2" t="s">
        <v>78</v>
      </c>
      <c r="C172" s="86"/>
      <c r="D172" s="111">
        <v>0</v>
      </c>
      <c r="E172" s="86"/>
      <c r="F172" s="86" t="s">
        <v>64</v>
      </c>
      <c r="G172" s="55">
        <f>+G169</f>
        <v>1.4635559289680701E-2</v>
      </c>
      <c r="H172" s="86"/>
      <c r="I172" s="56">
        <f>+G172*D172</f>
        <v>0</v>
      </c>
      <c r="J172" s="86"/>
      <c r="K172" s="113"/>
    </row>
    <row r="173" spans="1:11">
      <c r="A173" s="5">
        <v>20</v>
      </c>
      <c r="B173" s="2" t="s">
        <v>79</v>
      </c>
      <c r="C173" s="86"/>
      <c r="D173" s="30">
        <f>SUM(D166:D172)</f>
        <v>11299622</v>
      </c>
      <c r="E173" s="86"/>
      <c r="F173" s="86"/>
      <c r="G173" s="91"/>
      <c r="H173" s="86"/>
      <c r="I173" s="30">
        <f>SUM(I166:I172)</f>
        <v>165376.62434984409</v>
      </c>
      <c r="J173" s="86"/>
      <c r="K173" s="90"/>
    </row>
    <row r="174" spans="1:11">
      <c r="A174" s="5"/>
      <c r="B174" s="2"/>
      <c r="C174" s="86"/>
      <c r="D174" s="86"/>
      <c r="E174" s="86"/>
      <c r="F174" s="86"/>
      <c r="G174" s="91"/>
      <c r="H174" s="86"/>
      <c r="I174" s="86"/>
      <c r="J174" s="86"/>
      <c r="K174" s="90"/>
    </row>
    <row r="175" spans="1:11">
      <c r="A175" s="5" t="s">
        <v>2</v>
      </c>
      <c r="B175" s="2" t="s">
        <v>80</v>
      </c>
      <c r="C175" s="86" t="s">
        <v>258</v>
      </c>
      <c r="D175" s="86"/>
      <c r="E175" s="86"/>
      <c r="G175" s="22"/>
      <c r="H175" s="86"/>
      <c r="J175" s="86"/>
    </row>
    <row r="176" spans="1:11">
      <c r="A176" s="5">
        <v>21</v>
      </c>
      <c r="B176" s="19" t="s">
        <v>174</v>
      </c>
      <c r="C176" s="86"/>
      <c r="D176" s="71">
        <f>IF(D298&gt;0,1-(((1-D299)*(1-D298))/(1-D299*D298*D300)),0)</f>
        <v>0.257637</v>
      </c>
      <c r="E176" s="86"/>
      <c r="G176" s="22"/>
      <c r="H176" s="86"/>
      <c r="J176" s="86"/>
    </row>
    <row r="177" spans="1:12">
      <c r="A177" s="5">
        <v>22</v>
      </c>
      <c r="B177" s="84" t="s">
        <v>175</v>
      </c>
      <c r="C177" s="86"/>
      <c r="D177" s="71">
        <f>IF(I259&gt;0,(D176/(1-D176))*(1-I256/I259),0)</f>
        <v>0.27032021940351081</v>
      </c>
      <c r="E177" s="86"/>
      <c r="G177" s="22"/>
      <c r="H177" s="86"/>
      <c r="J177" s="86"/>
    </row>
    <row r="178" spans="1:12">
      <c r="A178" s="5"/>
      <c r="B178" s="2" t="s">
        <v>245</v>
      </c>
      <c r="C178" s="86"/>
      <c r="D178" s="86"/>
      <c r="E178" s="86"/>
      <c r="G178" s="22"/>
      <c r="H178" s="86"/>
      <c r="J178" s="86"/>
    </row>
    <row r="179" spans="1:12">
      <c r="A179" s="5"/>
      <c r="B179" s="2" t="s">
        <v>177</v>
      </c>
      <c r="C179" s="86"/>
      <c r="D179" s="86"/>
      <c r="E179" s="86"/>
      <c r="G179" s="22"/>
      <c r="H179" s="86"/>
      <c r="J179" s="86"/>
    </row>
    <row r="180" spans="1:12">
      <c r="A180" s="5">
        <v>23</v>
      </c>
      <c r="B180" s="19" t="s">
        <v>176</v>
      </c>
      <c r="C180" s="86"/>
      <c r="D180" s="72">
        <f>IF(D176&gt;0,1/(1-D176),0)</f>
        <v>1.3470498933810009</v>
      </c>
      <c r="E180" s="86"/>
      <c r="G180" s="22"/>
      <c r="H180" s="86"/>
      <c r="J180" s="86"/>
    </row>
    <row r="181" spans="1:12">
      <c r="A181" s="5">
        <v>24</v>
      </c>
      <c r="B181" s="2" t="s">
        <v>318</v>
      </c>
      <c r="C181" s="86"/>
      <c r="D181" s="96">
        <v>0</v>
      </c>
      <c r="E181" s="86"/>
      <c r="G181" s="22"/>
      <c r="H181" s="86"/>
      <c r="J181" s="86"/>
    </row>
    <row r="182" spans="1:12">
      <c r="A182" s="5" t="s">
        <v>352</v>
      </c>
      <c r="B182" s="167" t="s">
        <v>353</v>
      </c>
      <c r="C182" s="86"/>
      <c r="D182" s="96">
        <v>625612</v>
      </c>
      <c r="E182" s="86"/>
      <c r="G182" s="22"/>
      <c r="H182" s="86"/>
      <c r="J182" s="86"/>
    </row>
    <row r="183" spans="1:12">
      <c r="A183" s="5" t="s">
        <v>354</v>
      </c>
      <c r="B183" s="167" t="s">
        <v>355</v>
      </c>
      <c r="C183" s="86"/>
      <c r="D183" s="96">
        <v>428400</v>
      </c>
      <c r="E183" s="86"/>
      <c r="G183" s="22"/>
      <c r="H183" s="86"/>
      <c r="J183" s="86"/>
    </row>
    <row r="184" spans="1:12">
      <c r="A184" s="5">
        <v>25</v>
      </c>
      <c r="B184" s="19" t="s">
        <v>178</v>
      </c>
      <c r="C184" s="120"/>
      <c r="D184" s="30">
        <f>D177*D190</f>
        <v>29603924.138081495</v>
      </c>
      <c r="E184" s="86"/>
      <c r="F184" s="86" t="s">
        <v>45</v>
      </c>
      <c r="G184" s="91"/>
      <c r="H184" s="86"/>
      <c r="I184" s="30">
        <f>D177*I190</f>
        <v>433928.81700354157</v>
      </c>
      <c r="J184" s="86"/>
      <c r="K184" s="121" t="s">
        <v>2</v>
      </c>
      <c r="L184" s="30"/>
    </row>
    <row r="185" spans="1:12">
      <c r="A185" s="5">
        <v>26</v>
      </c>
      <c r="B185" s="84" t="s">
        <v>180</v>
      </c>
      <c r="C185" s="120"/>
      <c r="D185" s="73">
        <f>D180*D181</f>
        <v>0</v>
      </c>
      <c r="E185" s="86"/>
      <c r="F185" s="84" t="s">
        <v>56</v>
      </c>
      <c r="G185" s="55">
        <f>G102</f>
        <v>1.4666817831061559E-2</v>
      </c>
      <c r="H185" s="86"/>
      <c r="I185" s="73">
        <f>G185*D185</f>
        <v>0</v>
      </c>
      <c r="J185" s="86"/>
      <c r="K185" s="121"/>
      <c r="L185" s="73"/>
    </row>
    <row r="186" spans="1:12">
      <c r="A186" s="5" t="s">
        <v>357</v>
      </c>
      <c r="B186" s="167" t="s">
        <v>356</v>
      </c>
      <c r="C186" s="120"/>
      <c r="D186" s="73">
        <f>D180*D182</f>
        <v>842730.57789787475</v>
      </c>
      <c r="E186" s="86"/>
      <c r="F186" s="84" t="s">
        <v>56</v>
      </c>
      <c r="G186" s="55">
        <f>G102</f>
        <v>1.4666817831061559E-2</v>
      </c>
      <c r="H186" s="86"/>
      <c r="I186" s="73">
        <f>G186*D186</f>
        <v>12360.175866693362</v>
      </c>
      <c r="J186" s="86"/>
      <c r="K186" s="121"/>
      <c r="L186" s="73"/>
    </row>
    <row r="187" spans="1:12" ht="16.5" thickBot="1">
      <c r="A187" s="5" t="s">
        <v>358</v>
      </c>
      <c r="B187" s="167" t="s">
        <v>359</v>
      </c>
      <c r="C187" s="120"/>
      <c r="D187" s="56">
        <f>D180*D183</f>
        <v>577076.17432442075</v>
      </c>
      <c r="E187" s="86"/>
      <c r="F187" s="84" t="s">
        <v>56</v>
      </c>
      <c r="G187" s="55">
        <f>G102</f>
        <v>1.4666817831061559E-2</v>
      </c>
      <c r="H187" s="86"/>
      <c r="I187" s="56">
        <f>G187*D187</f>
        <v>8463.8711234622024</v>
      </c>
      <c r="J187" s="86"/>
      <c r="K187" s="121"/>
      <c r="L187" s="56"/>
    </row>
    <row r="188" spans="1:12">
      <c r="A188" s="5">
        <v>27</v>
      </c>
      <c r="B188" s="19" t="s">
        <v>162</v>
      </c>
      <c r="C188" s="84" t="s">
        <v>364</v>
      </c>
      <c r="D188" s="168">
        <f>+D184+D185+D186+D187</f>
        <v>31023730.890303791</v>
      </c>
      <c r="E188" s="86"/>
      <c r="F188" s="86" t="s">
        <v>2</v>
      </c>
      <c r="G188" s="91" t="s">
        <v>2</v>
      </c>
      <c r="H188" s="86"/>
      <c r="I188" s="168">
        <f>+I184+I185+I186+I187</f>
        <v>454752.86399369716</v>
      </c>
      <c r="J188" s="86"/>
      <c r="K188" s="90"/>
      <c r="L188" s="168"/>
    </row>
    <row r="189" spans="1:12">
      <c r="A189" s="5" t="s">
        <v>2</v>
      </c>
      <c r="C189" s="122"/>
      <c r="D189" s="86"/>
      <c r="E189" s="86"/>
      <c r="F189" s="86"/>
      <c r="G189" s="91"/>
      <c r="H189" s="86"/>
      <c r="I189" s="86"/>
      <c r="J189" s="86"/>
      <c r="K189" s="90"/>
    </row>
    <row r="190" spans="1:12">
      <c r="A190" s="5">
        <v>28</v>
      </c>
      <c r="B190" s="2" t="s">
        <v>81</v>
      </c>
      <c r="C190" s="112"/>
      <c r="D190" s="30">
        <f>+$I259*D120</f>
        <v>109514279.78049728</v>
      </c>
      <c r="E190" s="86"/>
      <c r="F190" s="86" t="s">
        <v>45</v>
      </c>
      <c r="G190" s="22"/>
      <c r="H190" s="86"/>
      <c r="I190" s="30">
        <f>+$I259*I120</f>
        <v>1605239.955638723</v>
      </c>
      <c r="J190" s="86"/>
    </row>
    <row r="191" spans="1:12">
      <c r="A191" s="5"/>
      <c r="B191" s="19" t="s">
        <v>241</v>
      </c>
      <c r="D191" s="86"/>
      <c r="E191" s="86"/>
      <c r="F191" s="86"/>
      <c r="G191" s="22"/>
      <c r="H191" s="86"/>
      <c r="I191" s="86"/>
      <c r="J191" s="86"/>
      <c r="K191" s="113"/>
    </row>
    <row r="192" spans="1:12">
      <c r="A192" s="5"/>
      <c r="B192" s="2"/>
      <c r="D192" s="117"/>
      <c r="E192" s="86"/>
      <c r="F192" s="86"/>
      <c r="G192" s="22"/>
      <c r="H192" s="86"/>
      <c r="I192" s="117"/>
      <c r="J192" s="86"/>
      <c r="K192" s="113"/>
    </row>
    <row r="193" spans="1:14">
      <c r="A193" s="5">
        <v>29</v>
      </c>
      <c r="B193" s="2" t="s">
        <v>179</v>
      </c>
      <c r="C193" s="86"/>
      <c r="D193" s="73">
        <f>+D190+D188+D173+D162+D156</f>
        <v>207106384.67080107</v>
      </c>
      <c r="E193" s="86"/>
      <c r="F193" s="86"/>
      <c r="G193" s="86"/>
      <c r="H193" s="86"/>
      <c r="I193" s="73">
        <f>+I190+I188+I173+I162+I156</f>
        <v>2903682.6800511614</v>
      </c>
      <c r="J193" s="4"/>
      <c r="K193" s="13"/>
    </row>
    <row r="194" spans="1:14">
      <c r="A194" s="5"/>
      <c r="B194" s="2"/>
      <c r="C194" s="86"/>
      <c r="D194" s="117"/>
      <c r="E194" s="86"/>
      <c r="F194" s="86"/>
      <c r="G194" s="86"/>
      <c r="H194" s="86"/>
      <c r="I194" s="117"/>
      <c r="J194" s="4"/>
      <c r="K194" s="13"/>
    </row>
    <row r="195" spans="1:14">
      <c r="A195" s="36">
        <v>30</v>
      </c>
      <c r="B195" s="20" t="s">
        <v>295</v>
      </c>
      <c r="C195" s="90"/>
      <c r="D195" s="117"/>
      <c r="E195" s="86"/>
      <c r="F195" s="86"/>
      <c r="G195" s="86"/>
      <c r="H195" s="86"/>
      <c r="I195" s="117"/>
      <c r="J195" s="4"/>
      <c r="K195" s="13"/>
    </row>
    <row r="196" spans="1:14">
      <c r="A196" s="36"/>
      <c r="B196" s="423" t="s">
        <v>240</v>
      </c>
      <c r="C196" s="423"/>
      <c r="J196" s="4"/>
      <c r="K196" s="13"/>
    </row>
    <row r="197" spans="1:14">
      <c r="A197" s="36"/>
      <c r="B197" s="20" t="s">
        <v>239</v>
      </c>
      <c r="C197" s="90"/>
      <c r="D197" s="115">
        <v>0</v>
      </c>
      <c r="E197" s="86"/>
      <c r="F197" s="86"/>
      <c r="G197" s="86"/>
      <c r="H197" s="86"/>
      <c r="I197" s="115">
        <v>0</v>
      </c>
      <c r="J197" s="4"/>
      <c r="K197" s="13"/>
    </row>
    <row r="198" spans="1:14">
      <c r="A198" s="36"/>
      <c r="B198" s="20"/>
      <c r="C198" s="90"/>
      <c r="D198" s="90"/>
      <c r="E198" s="90"/>
      <c r="F198" s="90"/>
      <c r="G198" s="90"/>
      <c r="H198" s="90"/>
      <c r="I198" s="90"/>
      <c r="J198" s="4"/>
      <c r="K198" s="13"/>
    </row>
    <row r="199" spans="1:14" ht="15.75" customHeight="1">
      <c r="A199" s="36" t="s">
        <v>300</v>
      </c>
      <c r="B199" s="20" t="s">
        <v>322</v>
      </c>
      <c r="C199" s="90"/>
      <c r="D199" s="123"/>
      <c r="E199" s="90"/>
      <c r="F199" s="86"/>
      <c r="G199" s="86"/>
      <c r="H199" s="86"/>
      <c r="I199" s="117"/>
      <c r="J199" s="4"/>
      <c r="K199" s="13"/>
    </row>
    <row r="200" spans="1:14">
      <c r="A200" s="36"/>
      <c r="B200" s="423" t="s">
        <v>240</v>
      </c>
      <c r="C200" s="423"/>
      <c r="J200" s="4"/>
      <c r="K200" s="13"/>
    </row>
    <row r="201" spans="1:14" ht="16.5" thickBot="1">
      <c r="A201" s="36"/>
      <c r="B201" s="20" t="s">
        <v>301</v>
      </c>
      <c r="C201" s="90"/>
      <c r="D201" s="111">
        <v>0</v>
      </c>
      <c r="E201" s="86"/>
      <c r="F201" s="86"/>
      <c r="G201" s="86"/>
      <c r="H201" s="86"/>
      <c r="I201" s="111">
        <v>0</v>
      </c>
      <c r="J201" s="4"/>
      <c r="K201" s="13"/>
    </row>
    <row r="202" spans="1:14" ht="16.5" thickBot="1">
      <c r="A202" s="36">
        <v>31</v>
      </c>
      <c r="B202" s="103" t="s">
        <v>238</v>
      </c>
      <c r="C202" s="90"/>
      <c r="D202" s="74">
        <f>D193-D197-D201</f>
        <v>207106384.67080107</v>
      </c>
      <c r="E202" s="90"/>
      <c r="F202" s="90"/>
      <c r="G202" s="90"/>
      <c r="H202" s="90"/>
      <c r="I202" s="74">
        <f>I193-I197-I201</f>
        <v>2903682.6800511614</v>
      </c>
      <c r="J202" s="13"/>
      <c r="K202" s="90"/>
      <c r="L202" s="103"/>
      <c r="M202" s="103"/>
      <c r="N202" s="103"/>
    </row>
    <row r="203" spans="1:14" ht="16.5" thickTop="1">
      <c r="A203" s="36"/>
      <c r="B203" s="20" t="s">
        <v>302</v>
      </c>
      <c r="C203" s="90"/>
      <c r="D203" s="117"/>
      <c r="E203" s="86"/>
      <c r="F203" s="86"/>
      <c r="G203" s="86"/>
      <c r="H203" s="86"/>
      <c r="I203" s="117"/>
      <c r="J203" s="4"/>
      <c r="K203" s="13"/>
    </row>
    <row r="204" spans="1:14">
      <c r="A204" s="5"/>
      <c r="B204" s="2"/>
      <c r="C204" s="86"/>
      <c r="D204" s="117"/>
      <c r="E204" s="86"/>
      <c r="F204" s="86"/>
      <c r="G204" s="86"/>
      <c r="H204" s="86"/>
      <c r="I204" s="117"/>
      <c r="J204" s="4"/>
      <c r="K204" s="13"/>
    </row>
    <row r="205" spans="1:14">
      <c r="A205" s="5"/>
      <c r="B205" s="2"/>
      <c r="C205" s="86"/>
      <c r="D205" s="117"/>
      <c r="E205" s="86"/>
      <c r="F205" s="86"/>
      <c r="G205" s="86"/>
      <c r="H205" s="86"/>
      <c r="I205" s="117"/>
      <c r="J205" s="4"/>
      <c r="K205" s="6" t="s">
        <v>327</v>
      </c>
    </row>
    <row r="206" spans="1:14">
      <c r="B206" s="2"/>
      <c r="C206" s="2"/>
      <c r="D206" s="3"/>
      <c r="E206" s="2"/>
      <c r="F206" s="2"/>
      <c r="G206" s="2"/>
      <c r="H206" s="4"/>
      <c r="I206" s="4"/>
      <c r="J206" s="420" t="s">
        <v>202</v>
      </c>
      <c r="K206" s="420"/>
    </row>
    <row r="207" spans="1:14">
      <c r="B207" s="2" t="s">
        <v>0</v>
      </c>
      <c r="C207" s="2"/>
      <c r="D207" s="3" t="s">
        <v>1</v>
      </c>
      <c r="E207" s="2"/>
      <c r="F207" s="2"/>
      <c r="G207" s="2"/>
      <c r="H207" s="424" t="str">
        <f>K4</f>
        <v>For the 12 months ended 12/31/18</v>
      </c>
      <c r="I207" s="424"/>
      <c r="J207" s="424"/>
      <c r="K207" s="424"/>
    </row>
    <row r="208" spans="1:14">
      <c r="B208" s="2"/>
      <c r="C208" s="86" t="s">
        <v>2</v>
      </c>
      <c r="D208" s="86" t="s">
        <v>3</v>
      </c>
      <c r="E208" s="86"/>
      <c r="F208" s="86"/>
      <c r="G208" s="86"/>
      <c r="H208" s="4"/>
      <c r="I208" s="4"/>
      <c r="J208" s="4"/>
      <c r="K208" s="13"/>
    </row>
    <row r="209" spans="1:19" ht="9" customHeight="1">
      <c r="A209" s="5"/>
      <c r="J209" s="86"/>
      <c r="K209" s="90"/>
    </row>
    <row r="210" spans="1:19">
      <c r="A210" s="5"/>
      <c r="D210" s="68" t="str">
        <f>D7</f>
        <v>AEP INDIANA MICHIGAN TRANSMISSION COMPANY</v>
      </c>
      <c r="J210" s="86"/>
      <c r="K210" s="90"/>
    </row>
    <row r="211" spans="1:19">
      <c r="A211" s="5"/>
      <c r="C211" s="109" t="s">
        <v>82</v>
      </c>
      <c r="E211" s="4"/>
      <c r="F211" s="4"/>
      <c r="G211" s="4"/>
      <c r="H211" s="4"/>
      <c r="I211" s="4"/>
      <c r="J211" s="86"/>
      <c r="K211" s="90"/>
    </row>
    <row r="212" spans="1:19">
      <c r="A212" s="5" t="s">
        <v>4</v>
      </c>
      <c r="B212" s="109"/>
      <c r="C212" s="4"/>
      <c r="D212" s="4"/>
      <c r="E212" s="4"/>
      <c r="F212" s="4"/>
      <c r="G212" s="4"/>
      <c r="H212" s="4"/>
      <c r="I212" s="4"/>
      <c r="J212" s="86"/>
      <c r="K212" s="90"/>
    </row>
    <row r="213" spans="1:19" ht="16.5" thickBot="1">
      <c r="A213" s="10" t="s">
        <v>6</v>
      </c>
      <c r="B213" s="20" t="s">
        <v>85</v>
      </c>
      <c r="C213" s="13"/>
      <c r="D213" s="13"/>
      <c r="E213" s="13"/>
      <c r="F213" s="13"/>
      <c r="G213" s="13"/>
      <c r="H213" s="103"/>
      <c r="I213" s="103"/>
      <c r="J213" s="90"/>
      <c r="K213" s="90"/>
    </row>
    <row r="214" spans="1:19">
      <c r="A214" s="5">
        <v>1</v>
      </c>
      <c r="B214" s="13" t="s">
        <v>260</v>
      </c>
      <c r="C214" s="13"/>
      <c r="D214" s="90"/>
      <c r="E214" s="90"/>
      <c r="F214" s="90"/>
      <c r="G214" s="90"/>
      <c r="H214" s="90"/>
      <c r="I214" s="34">
        <f>D82</f>
        <v>1807420338</v>
      </c>
      <c r="J214" s="90"/>
      <c r="K214" s="90"/>
    </row>
    <row r="215" spans="1:19">
      <c r="A215" s="5">
        <v>2</v>
      </c>
      <c r="B215" s="13" t="s">
        <v>259</v>
      </c>
      <c r="C215" s="103"/>
      <c r="D215" s="124"/>
      <c r="E215" s="103"/>
      <c r="F215" s="103"/>
      <c r="G215" s="103"/>
      <c r="H215" s="103"/>
      <c r="I215" s="93">
        <f>'WS A I&amp;M Transco'!C10-'WS A I&amp;M Transco'!C22</f>
        <v>1780478278.8900001</v>
      </c>
      <c r="J215" s="348"/>
      <c r="K215" s="348"/>
    </row>
    <row r="216" spans="1:19" ht="16.5" thickBot="1">
      <c r="A216" s="5">
        <v>3</v>
      </c>
      <c r="B216" s="21" t="s">
        <v>261</v>
      </c>
      <c r="C216" s="21"/>
      <c r="D216" s="123"/>
      <c r="E216" s="90"/>
      <c r="F216" s="90"/>
      <c r="G216" s="125"/>
      <c r="H216" s="90"/>
      <c r="I216" s="111">
        <v>0</v>
      </c>
      <c r="J216" s="90"/>
      <c r="K216" s="90"/>
    </row>
    <row r="217" spans="1:19">
      <c r="A217" s="5">
        <v>4</v>
      </c>
      <c r="B217" s="13" t="s">
        <v>198</v>
      </c>
      <c r="C217" s="13"/>
      <c r="D217" s="123"/>
      <c r="E217" s="90"/>
      <c r="F217" s="90"/>
      <c r="G217" s="125"/>
      <c r="H217" s="90"/>
      <c r="I217" s="34">
        <f>I214-I215-I216</f>
        <v>26942059.109999895</v>
      </c>
      <c r="J217" s="90"/>
      <c r="K217" s="90"/>
    </row>
    <row r="218" spans="1:19" ht="9" customHeight="1">
      <c r="A218" s="5"/>
      <c r="B218" s="103"/>
      <c r="C218" s="13"/>
      <c r="D218" s="123"/>
      <c r="E218" s="90"/>
      <c r="F218" s="90"/>
      <c r="G218" s="125"/>
      <c r="H218" s="90"/>
      <c r="I218" s="103"/>
      <c r="J218" s="90"/>
      <c r="K218" s="90"/>
      <c r="N218" s="124"/>
      <c r="O218" s="124"/>
      <c r="P218" s="124"/>
      <c r="Q218" s="124"/>
      <c r="R218" s="124"/>
      <c r="S218" s="124"/>
    </row>
    <row r="219" spans="1:19">
      <c r="A219" s="5">
        <v>5</v>
      </c>
      <c r="B219" s="13" t="s">
        <v>262</v>
      </c>
      <c r="C219" s="126"/>
      <c r="D219" s="127"/>
      <c r="E219" s="128"/>
      <c r="F219" s="128"/>
      <c r="G219" s="129"/>
      <c r="H219" s="90" t="s">
        <v>86</v>
      </c>
      <c r="I219" s="75">
        <f>IF(I214&gt;0,I217/I214,0)</f>
        <v>1.4906360487130855E-2</v>
      </c>
      <c r="J219" s="90"/>
      <c r="K219" s="90"/>
      <c r="N219" s="130"/>
      <c r="O219" s="130"/>
      <c r="P219" s="124"/>
      <c r="Q219" s="124"/>
      <c r="R219" s="124"/>
      <c r="S219" s="124"/>
    </row>
    <row r="220" spans="1:19" ht="9" customHeight="1">
      <c r="A220" s="5"/>
      <c r="B220" s="103"/>
      <c r="C220" s="103"/>
      <c r="D220" s="124"/>
      <c r="E220" s="103"/>
      <c r="F220" s="103"/>
      <c r="G220" s="103"/>
      <c r="H220" s="103"/>
      <c r="I220" s="103"/>
      <c r="J220" s="90"/>
      <c r="K220" s="90"/>
      <c r="N220" s="131"/>
      <c r="O220" s="133"/>
      <c r="P220" s="131"/>
      <c r="Q220" s="132"/>
      <c r="R220" s="132"/>
      <c r="S220" s="124"/>
    </row>
    <row r="221" spans="1:19">
      <c r="A221" s="5"/>
      <c r="B221" s="20" t="s">
        <v>83</v>
      </c>
      <c r="C221" s="103"/>
      <c r="D221" s="124"/>
      <c r="E221" s="103"/>
      <c r="F221" s="103"/>
      <c r="G221" s="103"/>
      <c r="H221" s="103"/>
      <c r="I221" s="103"/>
      <c r="J221" s="90"/>
      <c r="K221" s="90"/>
      <c r="N221" s="421"/>
      <c r="O221" s="422"/>
      <c r="P221" s="422"/>
      <c r="Q221" s="422"/>
      <c r="R221" s="422"/>
      <c r="S221" s="124"/>
    </row>
    <row r="222" spans="1:19">
      <c r="A222" s="5">
        <v>6</v>
      </c>
      <c r="B222" s="103" t="s">
        <v>263</v>
      </c>
      <c r="C222" s="103"/>
      <c r="D222" s="48"/>
      <c r="E222" s="13"/>
      <c r="F222" s="13"/>
      <c r="G222" s="36"/>
      <c r="H222" s="13"/>
      <c r="I222" s="34">
        <f>D147</f>
        <v>16550761</v>
      </c>
      <c r="J222" s="90"/>
      <c r="K222" s="90"/>
      <c r="M222"/>
      <c r="N222" s="134"/>
      <c r="O222" s="133"/>
      <c r="P222" s="131"/>
      <c r="Q222" s="132"/>
      <c r="R222" s="132"/>
      <c r="S222" s="124"/>
    </row>
    <row r="223" spans="1:19" ht="16.5" thickBot="1">
      <c r="A223" s="5">
        <v>7</v>
      </c>
      <c r="B223" s="21" t="s">
        <v>264</v>
      </c>
      <c r="C223" s="21"/>
      <c r="D223" s="123"/>
      <c r="E223" s="123"/>
      <c r="F223" s="90"/>
      <c r="G223" s="90"/>
      <c r="H223" s="90"/>
      <c r="I223" s="111">
        <v>387118</v>
      </c>
      <c r="J223" s="90"/>
      <c r="K223" s="90"/>
      <c r="L223"/>
      <c r="M223"/>
      <c r="N223" s="135"/>
      <c r="O223" s="133"/>
      <c r="P223" s="131"/>
      <c r="Q223" s="132"/>
      <c r="R223" s="132"/>
      <c r="S223" s="124"/>
    </row>
    <row r="224" spans="1:19">
      <c r="A224" s="5">
        <v>8</v>
      </c>
      <c r="B224" s="13" t="s">
        <v>265</v>
      </c>
      <c r="C224" s="126"/>
      <c r="D224" s="127"/>
      <c r="E224" s="128"/>
      <c r="F224" s="128"/>
      <c r="G224" s="129"/>
      <c r="H224" s="128"/>
      <c r="I224" s="34">
        <f>+I222-I223</f>
        <v>16163643</v>
      </c>
      <c r="J224" s="103"/>
      <c r="M224"/>
      <c r="N224" s="136"/>
      <c r="O224" s="137"/>
      <c r="P224" s="137"/>
      <c r="Q224" s="134"/>
      <c r="R224" s="134"/>
      <c r="S224" s="124"/>
    </row>
    <row r="225" spans="1:19">
      <c r="A225" s="5"/>
      <c r="B225" s="13"/>
      <c r="C225" s="13"/>
      <c r="D225" s="123"/>
      <c r="E225" s="90"/>
      <c r="F225" s="90"/>
      <c r="G225" s="90"/>
      <c r="H225" s="103"/>
      <c r="I225" s="103"/>
      <c r="J225" s="103"/>
      <c r="N225" s="136"/>
      <c r="O225" s="134"/>
      <c r="P225" s="134"/>
      <c r="Q225" s="134"/>
      <c r="R225" s="134"/>
      <c r="S225" s="124"/>
    </row>
    <row r="226" spans="1:19">
      <c r="A226" s="5">
        <v>9</v>
      </c>
      <c r="B226" s="13" t="s">
        <v>266</v>
      </c>
      <c r="C226" s="13"/>
      <c r="D226" s="123"/>
      <c r="E226" s="90"/>
      <c r="F226" s="90"/>
      <c r="G226" s="90"/>
      <c r="H226" s="90"/>
      <c r="I226" s="70">
        <f>IF(I222&gt;0,I224/I222,0)</f>
        <v>0.97661025979409644</v>
      </c>
      <c r="J226" s="103"/>
      <c r="N226" s="131"/>
      <c r="O226" s="138"/>
      <c r="P226" s="138"/>
      <c r="Q226" s="132"/>
      <c r="R226" s="132"/>
      <c r="S226" s="124"/>
    </row>
    <row r="227" spans="1:19">
      <c r="A227" s="5">
        <v>10</v>
      </c>
      <c r="B227" s="13" t="s">
        <v>267</v>
      </c>
      <c r="C227" s="13"/>
      <c r="D227" s="90"/>
      <c r="E227" s="90"/>
      <c r="F227" s="90"/>
      <c r="G227" s="90"/>
      <c r="H227" s="13" t="s">
        <v>11</v>
      </c>
      <c r="I227" s="76">
        <f>I219</f>
        <v>1.4906360487130855E-2</v>
      </c>
      <c r="J227" s="103"/>
      <c r="N227" s="135"/>
      <c r="O227" s="134"/>
      <c r="P227" s="138"/>
      <c r="Q227" s="132"/>
      <c r="R227" s="132"/>
      <c r="S227" s="124"/>
    </row>
    <row r="228" spans="1:19">
      <c r="A228" s="5">
        <v>11</v>
      </c>
      <c r="B228" s="13" t="s">
        <v>268</v>
      </c>
      <c r="C228" s="13"/>
      <c r="D228" s="13"/>
      <c r="E228" s="13"/>
      <c r="F228" s="13"/>
      <c r="G228" s="13"/>
      <c r="H228" s="13" t="s">
        <v>84</v>
      </c>
      <c r="I228" s="77">
        <f>+I227*I226</f>
        <v>1.4557704587921319E-2</v>
      </c>
      <c r="J228" s="103"/>
      <c r="N228" s="135"/>
      <c r="O228" s="134"/>
      <c r="P228" s="138"/>
      <c r="Q228" s="132"/>
      <c r="R228" s="132"/>
      <c r="S228" s="124"/>
    </row>
    <row r="229" spans="1:19">
      <c r="A229" s="5"/>
      <c r="C229" s="4"/>
      <c r="D229" s="86"/>
      <c r="E229" s="86"/>
      <c r="F229" s="86"/>
      <c r="G229" s="139"/>
      <c r="H229" s="86"/>
      <c r="N229" s="135"/>
      <c r="O229" s="134"/>
      <c r="P229" s="140"/>
      <c r="Q229" s="132"/>
      <c r="R229" s="132"/>
      <c r="S229" s="124"/>
    </row>
    <row r="230" spans="1:19">
      <c r="A230" s="5" t="s">
        <v>2</v>
      </c>
      <c r="B230" s="2" t="s">
        <v>87</v>
      </c>
      <c r="C230" s="86"/>
      <c r="D230" s="86"/>
      <c r="E230" s="86"/>
      <c r="F230" s="86"/>
      <c r="G230" s="86"/>
      <c r="H230" s="86"/>
      <c r="I230" s="86"/>
      <c r="J230" s="86"/>
      <c r="K230" s="90"/>
      <c r="N230" s="136"/>
      <c r="O230" s="133"/>
      <c r="P230" s="131"/>
      <c r="Q230" s="132"/>
      <c r="R230" s="132"/>
      <c r="S230" s="124"/>
    </row>
    <row r="231" spans="1:19" ht="16.5" thickBot="1">
      <c r="A231" s="5" t="s">
        <v>2</v>
      </c>
      <c r="B231" s="2"/>
      <c r="C231" s="94" t="s">
        <v>88</v>
      </c>
      <c r="D231" s="141" t="s">
        <v>89</v>
      </c>
      <c r="E231" s="141" t="s">
        <v>11</v>
      </c>
      <c r="F231" s="86"/>
      <c r="G231" s="141" t="s">
        <v>90</v>
      </c>
      <c r="H231" s="86"/>
      <c r="I231" s="86"/>
      <c r="J231" s="86"/>
      <c r="K231" s="90"/>
      <c r="N231" s="142"/>
      <c r="O231" s="133"/>
      <c r="P231" s="131"/>
      <c r="Q231" s="132"/>
      <c r="R231" s="132"/>
      <c r="S231" s="124"/>
    </row>
    <row r="232" spans="1:19">
      <c r="A232" s="5">
        <v>13</v>
      </c>
      <c r="B232" s="2" t="s">
        <v>44</v>
      </c>
      <c r="C232" s="86" t="s">
        <v>231</v>
      </c>
      <c r="D232" s="93">
        <v>0</v>
      </c>
      <c r="E232" s="143">
        <v>0</v>
      </c>
      <c r="F232" s="143"/>
      <c r="G232" s="30">
        <f>D232*E232</f>
        <v>0</v>
      </c>
      <c r="H232" s="86"/>
      <c r="I232" s="86"/>
      <c r="J232" s="86"/>
      <c r="K232" s="90"/>
      <c r="N232" s="124"/>
      <c r="O232" s="124"/>
      <c r="P232" s="124"/>
      <c r="Q232" s="124"/>
      <c r="R232" s="124"/>
      <c r="S232" s="124"/>
    </row>
    <row r="233" spans="1:19">
      <c r="A233" s="5">
        <v>14</v>
      </c>
      <c r="B233" s="2" t="s">
        <v>46</v>
      </c>
      <c r="C233" s="86" t="s">
        <v>232</v>
      </c>
      <c r="D233" s="93">
        <v>0</v>
      </c>
      <c r="E233" s="78">
        <f>+I219</f>
        <v>1.4906360487130855E-2</v>
      </c>
      <c r="F233" s="143"/>
      <c r="G233" s="30">
        <f>D233*E233</f>
        <v>0</v>
      </c>
      <c r="H233" s="86"/>
      <c r="I233" s="86"/>
      <c r="J233" s="86"/>
      <c r="K233" s="90"/>
      <c r="N233" s="124"/>
      <c r="O233" s="124"/>
      <c r="P233" s="124"/>
      <c r="Q233" s="124"/>
      <c r="R233" s="124"/>
      <c r="S233" s="124"/>
    </row>
    <row r="234" spans="1:19">
      <c r="A234" s="5">
        <v>15</v>
      </c>
      <c r="B234" s="2" t="s">
        <v>47</v>
      </c>
      <c r="C234" s="86" t="s">
        <v>233</v>
      </c>
      <c r="D234" s="93">
        <v>0</v>
      </c>
      <c r="E234" s="143">
        <v>0</v>
      </c>
      <c r="F234" s="143"/>
      <c r="G234" s="30">
        <f>D234*E234</f>
        <v>0</v>
      </c>
      <c r="H234" s="86"/>
      <c r="I234" s="144" t="s">
        <v>91</v>
      </c>
      <c r="J234" s="86"/>
      <c r="K234" s="90"/>
      <c r="N234" s="124"/>
      <c r="O234" s="124"/>
      <c r="P234" s="124"/>
      <c r="Q234" s="124"/>
      <c r="R234" s="124"/>
      <c r="S234" s="124"/>
    </row>
    <row r="235" spans="1:19" ht="16.5" thickBot="1">
      <c r="A235" s="5">
        <v>16</v>
      </c>
      <c r="B235" s="2" t="s">
        <v>92</v>
      </c>
      <c r="C235" s="86" t="s">
        <v>269</v>
      </c>
      <c r="D235" s="111">
        <v>0</v>
      </c>
      <c r="E235" s="143">
        <v>0</v>
      </c>
      <c r="F235" s="143"/>
      <c r="G235" s="56">
        <f>D235*E235</f>
        <v>0</v>
      </c>
      <c r="H235" s="86"/>
      <c r="I235" s="10" t="s">
        <v>93</v>
      </c>
      <c r="J235" s="86"/>
      <c r="K235" s="90"/>
      <c r="N235" s="124"/>
      <c r="O235" s="124"/>
      <c r="P235" s="124"/>
      <c r="Q235" s="124"/>
      <c r="R235" s="124"/>
      <c r="S235" s="124"/>
    </row>
    <row r="236" spans="1:19">
      <c r="A236" s="5"/>
      <c r="B236" s="2" t="s">
        <v>190</v>
      </c>
      <c r="C236" s="86"/>
      <c r="D236" s="30">
        <f>SUM(D232:D235)</f>
        <v>0</v>
      </c>
      <c r="E236" s="86"/>
      <c r="F236" s="86"/>
      <c r="G236" s="30">
        <f>SUM(G232:G235)</f>
        <v>0</v>
      </c>
      <c r="H236" s="5" t="s">
        <v>94</v>
      </c>
      <c r="I236" s="64">
        <f>IF(G236&gt;0,G236/D236,0)</f>
        <v>0</v>
      </c>
      <c r="J236" s="139" t="s">
        <v>94</v>
      </c>
      <c r="K236" s="90" t="s">
        <v>182</v>
      </c>
    </row>
    <row r="237" spans="1:19" ht="9" customHeight="1">
      <c r="A237" s="5"/>
      <c r="B237" s="2"/>
      <c r="C237" s="86"/>
      <c r="D237" s="86"/>
      <c r="E237" s="86"/>
      <c r="F237" s="86"/>
      <c r="G237" s="86"/>
      <c r="H237" s="86"/>
      <c r="I237" s="86"/>
      <c r="J237" s="86"/>
      <c r="K237" s="90"/>
    </row>
    <row r="238" spans="1:19">
      <c r="A238" s="5">
        <v>17</v>
      </c>
      <c r="B238" s="2" t="s">
        <v>270</v>
      </c>
      <c r="C238" s="86"/>
      <c r="D238" s="106" t="s">
        <v>89</v>
      </c>
      <c r="E238" s="86"/>
      <c r="F238" s="86"/>
      <c r="G238" s="139" t="s">
        <v>95</v>
      </c>
      <c r="H238" s="22" t="s">
        <v>2</v>
      </c>
      <c r="I238" s="65" t="str">
        <f>+I234</f>
        <v>W&amp;S Allocator</v>
      </c>
      <c r="J238" s="86"/>
      <c r="K238" s="90"/>
    </row>
    <row r="239" spans="1:19">
      <c r="A239" s="5">
        <v>18</v>
      </c>
      <c r="B239" s="2" t="s">
        <v>96</v>
      </c>
      <c r="C239" s="86" t="s">
        <v>97</v>
      </c>
      <c r="D239" s="93">
        <v>0</v>
      </c>
      <c r="E239" s="86"/>
      <c r="G239" s="5" t="s">
        <v>98</v>
      </c>
      <c r="H239" s="22"/>
      <c r="I239" s="5" t="s">
        <v>99</v>
      </c>
      <c r="J239" s="86"/>
      <c r="K239" s="36" t="s">
        <v>100</v>
      </c>
    </row>
    <row r="240" spans="1:19">
      <c r="A240" s="5">
        <v>19</v>
      </c>
      <c r="B240" s="2" t="s">
        <v>101</v>
      </c>
      <c r="C240" s="86" t="s">
        <v>208</v>
      </c>
      <c r="D240" s="93">
        <v>0</v>
      </c>
      <c r="E240" s="86"/>
      <c r="G240" s="55">
        <f>IF(D242&gt;0,D239/D242,0)</f>
        <v>0</v>
      </c>
      <c r="H240" s="139" t="s">
        <v>102</v>
      </c>
      <c r="I240" s="55">
        <f>I236</f>
        <v>0</v>
      </c>
      <c r="J240" s="22" t="s">
        <v>94</v>
      </c>
      <c r="K240" s="79">
        <f>I240*G240</f>
        <v>0</v>
      </c>
    </row>
    <row r="241" spans="1:11" ht="16.5" thickBot="1">
      <c r="A241" s="5">
        <v>20</v>
      </c>
      <c r="B241" s="145" t="s">
        <v>103</v>
      </c>
      <c r="C241" s="94" t="s">
        <v>209</v>
      </c>
      <c r="D241" s="111">
        <v>0</v>
      </c>
      <c r="E241" s="86"/>
      <c r="F241" s="86"/>
      <c r="G241" s="86" t="s">
        <v>2</v>
      </c>
      <c r="H241" s="86"/>
      <c r="I241" s="86"/>
      <c r="J241" s="86"/>
      <c r="K241" s="90"/>
    </row>
    <row r="242" spans="1:11">
      <c r="A242" s="5"/>
      <c r="B242" s="2" t="s">
        <v>163</v>
      </c>
      <c r="C242" s="86"/>
      <c r="D242" s="30">
        <f>D239+D240+D241</f>
        <v>0</v>
      </c>
      <c r="E242" s="86"/>
      <c r="F242" s="86"/>
      <c r="G242" s="86"/>
      <c r="H242" s="86"/>
      <c r="I242" s="86"/>
      <c r="J242" s="86"/>
      <c r="K242" s="90"/>
    </row>
    <row r="243" spans="1:11" ht="9" customHeight="1">
      <c r="A243" s="5"/>
      <c r="B243" s="2"/>
      <c r="C243" s="86"/>
      <c r="E243" s="86"/>
      <c r="F243" s="86"/>
      <c r="G243" s="86"/>
      <c r="H243" s="86"/>
      <c r="I243" s="86"/>
      <c r="J243" s="86"/>
      <c r="K243" s="90"/>
    </row>
    <row r="244" spans="1:11" ht="16.5" thickBot="1">
      <c r="A244" s="5">
        <v>21</v>
      </c>
      <c r="B244" s="2" t="s">
        <v>104</v>
      </c>
      <c r="C244" s="86"/>
      <c r="D244" s="86"/>
      <c r="E244" s="86"/>
      <c r="F244" s="86"/>
      <c r="G244" s="86"/>
      <c r="H244" s="86"/>
      <c r="I244" s="141" t="s">
        <v>89</v>
      </c>
      <c r="J244" s="86"/>
      <c r="K244" s="90"/>
    </row>
    <row r="245" spans="1:11">
      <c r="A245" s="5"/>
      <c r="B245" s="4"/>
      <c r="C245" s="86" t="s">
        <v>213</v>
      </c>
      <c r="D245" s="86"/>
      <c r="E245" s="86"/>
      <c r="F245" s="86"/>
      <c r="G245" s="86"/>
      <c r="H245" s="86"/>
      <c r="I245" s="146">
        <f>'WS D - Cost of Capital'!E28</f>
        <v>28669865.57</v>
      </c>
      <c r="J245" s="86"/>
      <c r="K245" s="90"/>
    </row>
    <row r="246" spans="1:11" ht="9" customHeight="1">
      <c r="A246" s="5">
        <v>22</v>
      </c>
      <c r="B246" s="2"/>
      <c r="C246" s="86"/>
      <c r="D246" s="86"/>
      <c r="E246" s="86"/>
      <c r="F246" s="86"/>
      <c r="G246" s="86"/>
      <c r="H246" s="86"/>
      <c r="I246" s="86"/>
      <c r="J246" s="86"/>
      <c r="K246" s="90"/>
    </row>
    <row r="247" spans="1:11">
      <c r="A247" s="5"/>
      <c r="B247" s="2"/>
      <c r="C247" s="86" t="s">
        <v>105</v>
      </c>
      <c r="D247" s="86"/>
      <c r="E247" s="86"/>
      <c r="F247" s="86"/>
      <c r="G247" s="86"/>
      <c r="H247" s="90"/>
      <c r="I247" s="147">
        <v>0</v>
      </c>
      <c r="J247" s="86"/>
      <c r="K247" s="90"/>
    </row>
    <row r="248" spans="1:11" ht="9" customHeight="1">
      <c r="A248" s="5"/>
      <c r="B248" s="2"/>
      <c r="C248" s="86"/>
      <c r="D248" s="86"/>
      <c r="E248" s="86"/>
      <c r="F248" s="86"/>
      <c r="G248" s="86"/>
      <c r="H248" s="86"/>
      <c r="I248" s="86"/>
      <c r="J248" s="86"/>
      <c r="K248" s="90"/>
    </row>
    <row r="249" spans="1:11">
      <c r="A249" s="5">
        <v>23</v>
      </c>
      <c r="B249" s="2" t="s">
        <v>106</v>
      </c>
      <c r="C249" s="86"/>
      <c r="D249" s="86"/>
      <c r="E249" s="86"/>
      <c r="F249" s="86"/>
      <c r="G249" s="86"/>
      <c r="H249" s="86"/>
      <c r="I249" s="86"/>
      <c r="J249" s="86"/>
      <c r="K249" s="90"/>
    </row>
    <row r="250" spans="1:11">
      <c r="A250" s="5">
        <v>24</v>
      </c>
      <c r="B250" s="2"/>
      <c r="C250" s="86" t="s">
        <v>214</v>
      </c>
      <c r="D250" s="4"/>
      <c r="E250" s="86"/>
      <c r="F250" s="86"/>
      <c r="G250" s="86"/>
      <c r="H250" s="86"/>
      <c r="I250" s="93">
        <f>'WS D - Cost of Capital'!C10</f>
        <v>973068651.36800003</v>
      </c>
      <c r="J250" s="86"/>
      <c r="K250" s="90"/>
    </row>
    <row r="251" spans="1:11">
      <c r="A251" s="5">
        <v>25</v>
      </c>
      <c r="B251" s="2"/>
      <c r="C251" s="86" t="s">
        <v>191</v>
      </c>
      <c r="D251" s="86"/>
      <c r="E251" s="86"/>
      <c r="F251" s="86"/>
      <c r="G251" s="86"/>
      <c r="H251" s="86"/>
      <c r="I251" s="34">
        <f>-D257</f>
        <v>0</v>
      </c>
      <c r="J251" s="86"/>
      <c r="K251" s="90"/>
    </row>
    <row r="252" spans="1:11" ht="16.5" thickBot="1">
      <c r="A252" s="5">
        <v>26</v>
      </c>
      <c r="B252" s="2"/>
      <c r="C252" s="86" t="s">
        <v>215</v>
      </c>
      <c r="D252" s="86"/>
      <c r="E252" s="86"/>
      <c r="F252" s="86"/>
      <c r="G252" s="86"/>
      <c r="H252" s="86"/>
      <c r="I252" s="111">
        <v>0</v>
      </c>
      <c r="J252" s="86"/>
      <c r="K252" s="90"/>
    </row>
    <row r="253" spans="1:11">
      <c r="A253" s="5"/>
      <c r="B253" s="4"/>
      <c r="C253" s="86" t="s">
        <v>107</v>
      </c>
      <c r="D253" s="4" t="s">
        <v>108</v>
      </c>
      <c r="E253" s="4"/>
      <c r="F253" s="4"/>
      <c r="G253" s="4"/>
      <c r="H253" s="4"/>
      <c r="I253" s="30">
        <f>+I250+I251+I252</f>
        <v>973068651.36800003</v>
      </c>
      <c r="J253" s="86"/>
      <c r="K253" s="90"/>
    </row>
    <row r="254" spans="1:11">
      <c r="A254" s="5"/>
      <c r="B254" s="2"/>
      <c r="C254" s="86"/>
      <c r="D254" s="86"/>
      <c r="E254" s="86"/>
      <c r="F254" s="86"/>
      <c r="G254" s="139" t="s">
        <v>109</v>
      </c>
      <c r="H254" s="86"/>
      <c r="I254" s="86"/>
      <c r="J254" s="86"/>
      <c r="K254" s="90"/>
    </row>
    <row r="255" spans="1:11" ht="16.5" thickBot="1">
      <c r="A255" s="5">
        <v>27</v>
      </c>
      <c r="B255" s="2"/>
      <c r="C255" s="86"/>
      <c r="D255" s="10" t="s">
        <v>89</v>
      </c>
      <c r="E255" s="10" t="s">
        <v>110</v>
      </c>
      <c r="F255" s="86"/>
      <c r="G255" s="10" t="s">
        <v>111</v>
      </c>
      <c r="H255" s="86"/>
      <c r="I255" s="10" t="s">
        <v>112</v>
      </c>
      <c r="J255" s="86"/>
      <c r="K255" s="90"/>
    </row>
    <row r="256" spans="1:11">
      <c r="A256" s="5">
        <v>28</v>
      </c>
      <c r="B256" s="2" t="s">
        <v>216</v>
      </c>
      <c r="D256" s="93">
        <f>'WS D - Cost of Capital'!E16</f>
        <v>777550000</v>
      </c>
      <c r="E256" s="81">
        <f>IF($D$259&gt;0,D256/$D$259,0)</f>
        <v>0.44415726942723527</v>
      </c>
      <c r="F256" s="148"/>
      <c r="G256" s="80">
        <f>IF(D256&gt;0,I245/D256,0)</f>
        <v>3.687205397723619E-2</v>
      </c>
      <c r="I256" s="80">
        <f>G256*E256</f>
        <v>1.6376990812702857E-2</v>
      </c>
      <c r="J256" s="149" t="s">
        <v>113</v>
      </c>
    </row>
    <row r="257" spans="1:13">
      <c r="A257" s="5">
        <v>29</v>
      </c>
      <c r="B257" s="2" t="s">
        <v>271</v>
      </c>
      <c r="D257" s="93">
        <v>0</v>
      </c>
      <c r="E257" s="81">
        <f>IF($D$259&gt;0,D257/$D$259,0)</f>
        <v>0</v>
      </c>
      <c r="F257" s="148"/>
      <c r="G257" s="80">
        <f>IF(D257&gt;0,I247/D257,0)</f>
        <v>0</v>
      </c>
      <c r="I257" s="80">
        <f>G257*E257</f>
        <v>0</v>
      </c>
      <c r="J257" s="86"/>
    </row>
    <row r="258" spans="1:13" ht="16.5" thickBot="1">
      <c r="A258" s="5">
        <v>30</v>
      </c>
      <c r="B258" s="2" t="s">
        <v>114</v>
      </c>
      <c r="D258" s="56">
        <f>I253</f>
        <v>973068651.36800003</v>
      </c>
      <c r="E258" s="81">
        <f>IF($D$259&gt;0,D258/$D$259,0)</f>
        <v>0.55584273057276479</v>
      </c>
      <c r="F258" s="148"/>
      <c r="G258" s="150">
        <v>0.1038</v>
      </c>
      <c r="I258" s="82">
        <f>G258*E258</f>
        <v>5.7696475433452986E-2</v>
      </c>
      <c r="J258" s="86"/>
      <c r="M258" s="417"/>
    </row>
    <row r="259" spans="1:13">
      <c r="B259" s="2" t="s">
        <v>186</v>
      </c>
      <c r="D259" s="30">
        <f>D258+D257+D256</f>
        <v>1750618651.368</v>
      </c>
      <c r="E259" s="86" t="s">
        <v>2</v>
      </c>
      <c r="F259" s="86"/>
      <c r="G259" s="86"/>
      <c r="H259" s="86"/>
      <c r="I259" s="80">
        <f>SUM(I256:I258)</f>
        <v>7.407346624615585E-2</v>
      </c>
      <c r="J259" s="149" t="s">
        <v>115</v>
      </c>
    </row>
    <row r="260" spans="1:13" ht="9" customHeight="1">
      <c r="A260" s="5"/>
      <c r="E260" s="86"/>
      <c r="F260" s="86"/>
      <c r="G260" s="86"/>
      <c r="H260" s="86"/>
    </row>
    <row r="261" spans="1:13">
      <c r="A261" s="5"/>
      <c r="B261" s="2" t="s">
        <v>116</v>
      </c>
      <c r="C261" s="4"/>
      <c r="D261" s="4"/>
      <c r="E261" s="4"/>
      <c r="F261" s="4"/>
      <c r="G261" s="4"/>
      <c r="H261" s="4"/>
      <c r="I261" s="4"/>
      <c r="J261" s="4"/>
      <c r="K261" s="13"/>
    </row>
    <row r="262" spans="1:13" ht="9" customHeight="1">
      <c r="A262" s="5"/>
      <c r="B262" s="2"/>
      <c r="C262" s="2"/>
      <c r="D262" s="2"/>
      <c r="E262" s="2"/>
      <c r="F262" s="2"/>
      <c r="G262" s="2"/>
      <c r="H262" s="2"/>
      <c r="J262" s="23"/>
    </row>
    <row r="263" spans="1:13" ht="16.5" thickBot="1">
      <c r="A263" s="5">
        <v>31</v>
      </c>
      <c r="B263" s="2" t="s">
        <v>117</v>
      </c>
      <c r="C263" s="4"/>
      <c r="D263" s="4" t="s">
        <v>118</v>
      </c>
      <c r="E263" s="4" t="s">
        <v>119</v>
      </c>
      <c r="F263" s="4"/>
      <c r="G263" s="24" t="s">
        <v>2</v>
      </c>
      <c r="H263" s="151"/>
      <c r="I263" s="10" t="s">
        <v>164</v>
      </c>
      <c r="J263" s="103"/>
    </row>
    <row r="264" spans="1:13">
      <c r="A264" s="5">
        <v>32</v>
      </c>
      <c r="B264" s="84" t="s">
        <v>154</v>
      </c>
      <c r="C264" s="4"/>
      <c r="D264" s="4"/>
      <c r="F264" s="4"/>
      <c r="H264" s="151"/>
      <c r="I264" s="25">
        <v>0</v>
      </c>
      <c r="J264" s="152"/>
    </row>
    <row r="265" spans="1:13" ht="16.5" thickBot="1">
      <c r="A265" s="5">
        <v>33</v>
      </c>
      <c r="B265" s="116" t="s">
        <v>188</v>
      </c>
      <c r="C265" s="153"/>
      <c r="D265" s="154"/>
      <c r="E265" s="38"/>
      <c r="F265" s="38"/>
      <c r="G265" s="38"/>
      <c r="H265" s="4"/>
      <c r="I265" s="26">
        <v>0</v>
      </c>
      <c r="J265" s="152"/>
    </row>
    <row r="266" spans="1:13">
      <c r="A266" s="5"/>
      <c r="B266" s="84" t="s">
        <v>120</v>
      </c>
      <c r="C266" s="4"/>
      <c r="E266" s="4"/>
      <c r="F266" s="4"/>
      <c r="G266" s="4"/>
      <c r="H266" s="4"/>
      <c r="I266" s="27">
        <f>+I264-I265</f>
        <v>0</v>
      </c>
      <c r="J266" s="152"/>
    </row>
    <row r="267" spans="1:13" ht="9" customHeight="1">
      <c r="A267" s="5">
        <v>34</v>
      </c>
      <c r="B267" s="84" t="s">
        <v>2</v>
      </c>
      <c r="C267" s="4"/>
      <c r="E267" s="4"/>
      <c r="F267" s="4"/>
      <c r="G267" s="15"/>
      <c r="H267" s="4"/>
      <c r="I267" s="155" t="s">
        <v>2</v>
      </c>
      <c r="J267" s="103"/>
      <c r="K267" s="156"/>
    </row>
    <row r="268" spans="1:13">
      <c r="A268" s="5"/>
      <c r="B268" s="2" t="s">
        <v>272</v>
      </c>
      <c r="C268" s="4"/>
      <c r="E268" s="4"/>
      <c r="F268" s="4"/>
      <c r="G268" s="28"/>
      <c r="H268" s="4"/>
      <c r="I268" s="157">
        <v>0</v>
      </c>
      <c r="J268" s="103"/>
      <c r="K268" s="156"/>
    </row>
    <row r="269" spans="1:13" ht="9" customHeight="1">
      <c r="C269" s="4"/>
      <c r="D269" s="4"/>
      <c r="E269" s="4"/>
      <c r="F269" s="4"/>
      <c r="G269" s="4"/>
      <c r="H269" s="4"/>
      <c r="I269" s="155"/>
      <c r="J269" s="103"/>
      <c r="K269" s="156"/>
    </row>
    <row r="270" spans="1:13">
      <c r="A270" s="5">
        <v>35</v>
      </c>
      <c r="B270" s="2" t="s">
        <v>273</v>
      </c>
      <c r="C270" s="4"/>
      <c r="D270" s="4" t="s">
        <v>210</v>
      </c>
      <c r="E270" s="4"/>
      <c r="F270" s="4"/>
      <c r="G270" s="4"/>
      <c r="H270" s="4"/>
      <c r="K270" s="158"/>
    </row>
    <row r="271" spans="1:13">
      <c r="A271" s="5">
        <v>36</v>
      </c>
      <c r="B271" s="2" t="s">
        <v>121</v>
      </c>
      <c r="C271" s="86"/>
      <c r="D271" s="86"/>
      <c r="E271" s="86"/>
      <c r="F271" s="86"/>
      <c r="G271" s="86"/>
      <c r="H271" s="86"/>
      <c r="I271" s="29">
        <v>0</v>
      </c>
      <c r="J271" s="86"/>
      <c r="K271" s="158"/>
    </row>
    <row r="272" spans="1:13">
      <c r="A272" s="36" t="s">
        <v>235</v>
      </c>
      <c r="B272" s="39" t="s">
        <v>187</v>
      </c>
      <c r="C272" s="38"/>
      <c r="D272" s="38"/>
      <c r="E272" s="38"/>
      <c r="F272" s="38"/>
      <c r="G272" s="38"/>
      <c r="H272" s="4"/>
      <c r="I272" s="29">
        <v>0</v>
      </c>
      <c r="K272" s="31"/>
    </row>
    <row r="273" spans="1:11">
      <c r="A273" s="36" t="s">
        <v>303</v>
      </c>
      <c r="B273" s="47" t="s">
        <v>323</v>
      </c>
      <c r="C273" s="48"/>
      <c r="D273" s="38"/>
      <c r="E273" s="38"/>
      <c r="F273" s="38"/>
      <c r="G273" s="38"/>
      <c r="H273" s="4"/>
      <c r="I273" s="29">
        <v>0</v>
      </c>
      <c r="K273" s="31"/>
    </row>
    <row r="274" spans="1:11" ht="16.5" thickBot="1">
      <c r="A274" s="5">
        <v>37</v>
      </c>
      <c r="B274" s="49" t="s">
        <v>324</v>
      </c>
      <c r="C274" s="21"/>
      <c r="D274" s="38"/>
      <c r="E274" s="38"/>
      <c r="F274" s="38"/>
      <c r="G274" s="38"/>
      <c r="H274" s="4"/>
      <c r="I274" s="46">
        <v>0</v>
      </c>
      <c r="K274" s="31"/>
    </row>
    <row r="275" spans="1:11">
      <c r="A275" s="5"/>
      <c r="B275" s="32" t="s">
        <v>304</v>
      </c>
      <c r="C275" s="5"/>
      <c r="D275" s="86"/>
      <c r="E275" s="86"/>
      <c r="F275" s="86"/>
      <c r="G275" s="86"/>
      <c r="H275" s="4"/>
      <c r="I275" s="33">
        <f>+I271-I272-I273-I274</f>
        <v>0</v>
      </c>
      <c r="J275" s="86"/>
      <c r="K275" s="90"/>
    </row>
    <row r="276" spans="1:11">
      <c r="B276" s="32"/>
      <c r="C276" s="5"/>
      <c r="D276" s="86"/>
      <c r="E276" s="86"/>
      <c r="F276" s="86"/>
      <c r="G276" s="86"/>
      <c r="H276" s="4"/>
      <c r="I276" s="159"/>
      <c r="J276" s="86"/>
      <c r="K276" s="6" t="s">
        <v>327</v>
      </c>
    </row>
    <row r="277" spans="1:11">
      <c r="B277" s="2"/>
      <c r="C277" s="2"/>
      <c r="D277" s="3"/>
      <c r="E277" s="2"/>
      <c r="F277" s="2"/>
      <c r="G277" s="2"/>
      <c r="H277" s="4"/>
      <c r="I277" s="4"/>
      <c r="J277" s="420" t="s">
        <v>203</v>
      </c>
      <c r="K277" s="420"/>
    </row>
    <row r="278" spans="1:11">
      <c r="B278" s="2"/>
      <c r="C278" s="2"/>
      <c r="D278" s="3"/>
      <c r="E278" s="2"/>
      <c r="F278" s="2"/>
      <c r="G278" s="2"/>
      <c r="H278" s="4"/>
      <c r="I278" s="4"/>
      <c r="J278" s="4"/>
      <c r="K278" s="6"/>
    </row>
    <row r="279" spans="1:11">
      <c r="B279" s="2" t="s">
        <v>0</v>
      </c>
      <c r="C279" s="2"/>
      <c r="D279" s="3" t="s">
        <v>1</v>
      </c>
      <c r="E279" s="2"/>
      <c r="F279" s="2"/>
      <c r="G279" s="2"/>
      <c r="H279" s="4"/>
      <c r="I279" s="4"/>
      <c r="J279" s="4"/>
      <c r="K279" s="83" t="str">
        <f>K4</f>
        <v>For the 12 months ended 12/31/18</v>
      </c>
    </row>
    <row r="280" spans="1:11">
      <c r="A280" s="5"/>
      <c r="B280" s="2"/>
      <c r="C280" s="86" t="s">
        <v>2</v>
      </c>
      <c r="D280" s="86" t="s">
        <v>3</v>
      </c>
      <c r="E280" s="86"/>
      <c r="F280" s="86"/>
      <c r="G280" s="86"/>
      <c r="H280" s="4"/>
      <c r="I280" s="4"/>
      <c r="J280" s="4"/>
      <c r="K280" s="13"/>
    </row>
    <row r="281" spans="1:11">
      <c r="A281" s="5"/>
      <c r="B281" s="32"/>
      <c r="C281" s="5"/>
      <c r="D281" s="86"/>
      <c r="E281" s="86"/>
      <c r="F281" s="86"/>
      <c r="G281" s="86"/>
      <c r="H281" s="4"/>
      <c r="I281" s="35"/>
      <c r="J281" s="103"/>
      <c r="K281" s="90"/>
    </row>
    <row r="282" spans="1:11">
      <c r="A282" s="5"/>
      <c r="B282" s="32"/>
      <c r="C282" s="5"/>
      <c r="D282" s="30" t="str">
        <f>D7</f>
        <v>AEP INDIANA MICHIGAN TRANSMISSION COMPANY</v>
      </c>
      <c r="E282" s="86"/>
      <c r="F282" s="86"/>
      <c r="G282" s="86"/>
      <c r="H282" s="4"/>
      <c r="I282" s="35"/>
      <c r="J282" s="103"/>
      <c r="K282" s="90"/>
    </row>
    <row r="283" spans="1:11">
      <c r="A283" s="5"/>
      <c r="B283" s="32"/>
      <c r="C283" s="5"/>
      <c r="D283" s="86"/>
      <c r="E283" s="86"/>
      <c r="F283" s="86"/>
      <c r="G283" s="86"/>
      <c r="H283" s="4"/>
      <c r="I283" s="35"/>
      <c r="J283" s="103"/>
      <c r="K283" s="90"/>
    </row>
    <row r="284" spans="1:11">
      <c r="A284" s="5"/>
      <c r="B284" s="2" t="s">
        <v>243</v>
      </c>
      <c r="C284" s="5"/>
      <c r="D284" s="86"/>
      <c r="E284" s="86"/>
      <c r="F284" s="86"/>
      <c r="G284" s="86"/>
      <c r="H284" s="4"/>
      <c r="I284" s="86"/>
      <c r="J284" s="4"/>
      <c r="K284" s="90"/>
    </row>
    <row r="285" spans="1:11">
      <c r="A285" s="5" t="s">
        <v>122</v>
      </c>
      <c r="B285" s="41" t="s">
        <v>242</v>
      </c>
      <c r="C285" s="5"/>
      <c r="D285" s="86"/>
      <c r="E285" s="86"/>
      <c r="F285" s="86"/>
      <c r="G285" s="86"/>
      <c r="H285" s="4"/>
      <c r="I285" s="86"/>
      <c r="J285" s="4"/>
      <c r="K285" s="90"/>
    </row>
    <row r="286" spans="1:11" ht="16.5" thickBot="1">
      <c r="A286" s="10" t="s">
        <v>123</v>
      </c>
      <c r="B286" s="2"/>
      <c r="C286" s="4"/>
      <c r="D286" s="86"/>
      <c r="E286" s="86"/>
      <c r="F286" s="86"/>
      <c r="G286" s="86"/>
      <c r="H286" s="4"/>
      <c r="I286" s="86"/>
      <c r="J286" s="4"/>
      <c r="K286" s="90"/>
    </row>
    <row r="287" spans="1:11" ht="15.75" customHeight="1">
      <c r="A287" s="43" t="s">
        <v>124</v>
      </c>
      <c r="B287" s="418" t="s">
        <v>298</v>
      </c>
      <c r="C287" s="418"/>
      <c r="D287" s="418"/>
      <c r="E287" s="418"/>
      <c r="F287" s="418"/>
      <c r="G287" s="418"/>
      <c r="H287" s="418"/>
      <c r="I287" s="418"/>
      <c r="J287" s="418"/>
      <c r="K287" s="418"/>
    </row>
    <row r="288" spans="1:11" ht="15.75" customHeight="1">
      <c r="A288" s="43" t="s">
        <v>125</v>
      </c>
      <c r="B288" s="418" t="s">
        <v>319</v>
      </c>
      <c r="C288" s="418"/>
      <c r="D288" s="418"/>
      <c r="E288" s="418"/>
      <c r="F288" s="418"/>
      <c r="G288" s="418"/>
      <c r="H288" s="418"/>
      <c r="I288" s="418"/>
      <c r="J288" s="418"/>
      <c r="K288" s="418"/>
    </row>
    <row r="289" spans="1:11" ht="15.75" customHeight="1">
      <c r="A289" s="43" t="s">
        <v>126</v>
      </c>
      <c r="B289" s="418" t="s">
        <v>299</v>
      </c>
      <c r="C289" s="418"/>
      <c r="D289" s="418"/>
      <c r="E289" s="418"/>
      <c r="F289" s="418"/>
      <c r="G289" s="418"/>
      <c r="H289" s="418"/>
      <c r="I289" s="418"/>
      <c r="J289" s="418"/>
      <c r="K289" s="418"/>
    </row>
    <row r="290" spans="1:11" ht="15.75" customHeight="1">
      <c r="A290" s="43" t="s">
        <v>127</v>
      </c>
      <c r="B290" s="418" t="s">
        <v>299</v>
      </c>
      <c r="C290" s="418"/>
      <c r="D290" s="418"/>
      <c r="E290" s="418"/>
      <c r="F290" s="418"/>
      <c r="G290" s="418"/>
      <c r="H290" s="418"/>
      <c r="I290" s="418"/>
      <c r="J290" s="418"/>
      <c r="K290" s="418"/>
    </row>
    <row r="291" spans="1:11" ht="15.75" customHeight="1">
      <c r="A291" s="43" t="s">
        <v>128</v>
      </c>
      <c r="B291" s="418" t="s">
        <v>194</v>
      </c>
      <c r="C291" s="418"/>
      <c r="D291" s="418"/>
      <c r="E291" s="418"/>
      <c r="F291" s="418"/>
      <c r="G291" s="418"/>
      <c r="H291" s="418"/>
      <c r="I291" s="418"/>
      <c r="J291" s="418"/>
      <c r="K291" s="418"/>
    </row>
    <row r="292" spans="1:11" ht="47.25" customHeight="1">
      <c r="A292" s="43" t="s">
        <v>129</v>
      </c>
      <c r="B292" s="418" t="s">
        <v>294</v>
      </c>
      <c r="C292" s="418"/>
      <c r="D292" s="418"/>
      <c r="E292" s="418"/>
      <c r="F292" s="418"/>
      <c r="G292" s="418"/>
      <c r="H292" s="418"/>
      <c r="I292" s="418"/>
      <c r="J292" s="418"/>
      <c r="K292" s="418"/>
    </row>
    <row r="293" spans="1:11" ht="15.75" customHeight="1">
      <c r="A293" s="43" t="s">
        <v>130</v>
      </c>
      <c r="B293" s="418" t="s">
        <v>131</v>
      </c>
      <c r="C293" s="418"/>
      <c r="D293" s="418"/>
      <c r="E293" s="418"/>
      <c r="F293" s="418"/>
      <c r="G293" s="418"/>
      <c r="H293" s="418"/>
      <c r="I293" s="418"/>
      <c r="J293" s="418"/>
      <c r="K293" s="418"/>
    </row>
    <row r="294" spans="1:11" ht="32.25" customHeight="1">
      <c r="A294" s="43" t="s">
        <v>132</v>
      </c>
      <c r="B294" s="418" t="s">
        <v>283</v>
      </c>
      <c r="C294" s="418"/>
      <c r="D294" s="418"/>
      <c r="E294" s="418"/>
      <c r="F294" s="418"/>
      <c r="G294" s="418"/>
      <c r="H294" s="418"/>
      <c r="I294" s="418"/>
      <c r="J294" s="418"/>
      <c r="K294" s="418"/>
    </row>
    <row r="295" spans="1:11" ht="35.25" customHeight="1">
      <c r="A295" s="43" t="s">
        <v>133</v>
      </c>
      <c r="B295" s="418" t="s">
        <v>284</v>
      </c>
      <c r="C295" s="418"/>
      <c r="D295" s="418"/>
      <c r="E295" s="418"/>
      <c r="F295" s="418"/>
      <c r="G295" s="418"/>
      <c r="H295" s="418"/>
      <c r="I295" s="418"/>
      <c r="J295" s="418"/>
      <c r="K295" s="418"/>
    </row>
    <row r="296" spans="1:11" ht="32.25" customHeight="1">
      <c r="A296" s="43" t="s">
        <v>134</v>
      </c>
      <c r="B296" s="418" t="s">
        <v>285</v>
      </c>
      <c r="C296" s="418"/>
      <c r="D296" s="418"/>
      <c r="E296" s="418"/>
      <c r="F296" s="418"/>
      <c r="G296" s="418"/>
      <c r="H296" s="418"/>
      <c r="I296" s="418"/>
      <c r="J296" s="418"/>
      <c r="K296" s="418"/>
    </row>
    <row r="297" spans="1:11" ht="82.5" customHeight="1">
      <c r="A297" s="43" t="s">
        <v>135</v>
      </c>
      <c r="B297" s="418" t="s">
        <v>286</v>
      </c>
      <c r="C297" s="418"/>
      <c r="D297" s="418"/>
      <c r="E297" s="418"/>
      <c r="F297" s="418"/>
      <c r="G297" s="418"/>
      <c r="H297" s="418"/>
      <c r="I297" s="418"/>
      <c r="J297" s="418"/>
      <c r="K297" s="418"/>
    </row>
    <row r="298" spans="1:11">
      <c r="A298" s="43" t="s">
        <v>2</v>
      </c>
      <c r="B298" s="45" t="s">
        <v>282</v>
      </c>
      <c r="C298" s="166" t="s">
        <v>169</v>
      </c>
      <c r="D298" s="44">
        <v>0.21</v>
      </c>
      <c r="E298" s="166"/>
      <c r="F298" s="166"/>
      <c r="G298" s="166"/>
      <c r="H298" s="166"/>
      <c r="I298" s="166"/>
      <c r="J298" s="166"/>
      <c r="K298" s="166"/>
    </row>
    <row r="299" spans="1:11" ht="15.75" customHeight="1">
      <c r="A299" s="43"/>
      <c r="B299" s="166"/>
      <c r="C299" s="166" t="s">
        <v>170</v>
      </c>
      <c r="D299" s="44">
        <f>'WS E - State Tax Rate'!F29</f>
        <v>6.0299999999999999E-2</v>
      </c>
      <c r="E299" s="418" t="s">
        <v>171</v>
      </c>
      <c r="F299" s="418"/>
      <c r="G299" s="418"/>
      <c r="H299" s="418"/>
      <c r="I299" s="418"/>
      <c r="J299" s="418"/>
      <c r="K299" s="418"/>
    </row>
    <row r="300" spans="1:11" ht="15.75" customHeight="1">
      <c r="A300" s="43"/>
      <c r="B300" s="166"/>
      <c r="C300" s="166" t="s">
        <v>172</v>
      </c>
      <c r="D300" s="44">
        <v>0</v>
      </c>
      <c r="E300" s="418" t="s">
        <v>173</v>
      </c>
      <c r="F300" s="418"/>
      <c r="G300" s="418"/>
      <c r="H300" s="418"/>
      <c r="I300" s="418"/>
      <c r="J300" s="418"/>
      <c r="K300" s="418"/>
    </row>
    <row r="301" spans="1:11" ht="15.75" customHeight="1">
      <c r="A301" s="43" t="s">
        <v>136</v>
      </c>
      <c r="B301" s="418" t="s">
        <v>222</v>
      </c>
      <c r="C301" s="418"/>
      <c r="D301" s="418"/>
      <c r="E301" s="418"/>
      <c r="F301" s="418"/>
      <c r="G301" s="418"/>
      <c r="H301" s="418"/>
      <c r="I301" s="418"/>
      <c r="J301" s="418"/>
      <c r="K301" s="418"/>
    </row>
    <row r="302" spans="1:11" ht="32.25" customHeight="1">
      <c r="A302" s="43" t="s">
        <v>137</v>
      </c>
      <c r="B302" s="418" t="s">
        <v>287</v>
      </c>
      <c r="C302" s="418"/>
      <c r="D302" s="418"/>
      <c r="E302" s="418"/>
      <c r="F302" s="418"/>
      <c r="G302" s="418"/>
      <c r="H302" s="418"/>
      <c r="I302" s="418"/>
      <c r="J302" s="418"/>
      <c r="K302" s="418"/>
    </row>
    <row r="303" spans="1:11" ht="48" customHeight="1">
      <c r="A303" s="43" t="s">
        <v>138</v>
      </c>
      <c r="B303" s="418" t="s">
        <v>292</v>
      </c>
      <c r="C303" s="418"/>
      <c r="D303" s="418"/>
      <c r="E303" s="418"/>
      <c r="F303" s="418"/>
      <c r="G303" s="418"/>
      <c r="H303" s="418"/>
      <c r="I303" s="418"/>
      <c r="J303" s="418"/>
      <c r="K303" s="418"/>
    </row>
    <row r="304" spans="1:11">
      <c r="A304" s="43" t="s">
        <v>139</v>
      </c>
      <c r="B304" s="418" t="s">
        <v>189</v>
      </c>
      <c r="C304" s="418"/>
      <c r="D304" s="418"/>
      <c r="E304" s="418"/>
      <c r="F304" s="418"/>
      <c r="G304" s="418"/>
      <c r="H304" s="418"/>
      <c r="I304" s="418"/>
      <c r="J304" s="418"/>
      <c r="K304" s="418"/>
    </row>
    <row r="305" spans="1:12" ht="51.75" customHeight="1">
      <c r="A305" s="43" t="s">
        <v>140</v>
      </c>
      <c r="B305" s="418" t="s">
        <v>341</v>
      </c>
      <c r="C305" s="418"/>
      <c r="D305" s="418"/>
      <c r="E305" s="418"/>
      <c r="F305" s="418"/>
      <c r="G305" s="418"/>
      <c r="H305" s="418"/>
      <c r="I305" s="418"/>
      <c r="J305" s="418"/>
      <c r="K305" s="418"/>
    </row>
    <row r="306" spans="1:12" ht="32.25" customHeight="1">
      <c r="A306" s="43" t="s">
        <v>141</v>
      </c>
      <c r="B306" s="418" t="s">
        <v>288</v>
      </c>
      <c r="C306" s="418"/>
      <c r="D306" s="418"/>
      <c r="E306" s="418"/>
      <c r="F306" s="418"/>
      <c r="G306" s="418"/>
      <c r="H306" s="418"/>
      <c r="I306" s="418"/>
      <c r="J306" s="418"/>
      <c r="K306" s="418"/>
    </row>
    <row r="307" spans="1:12" ht="15.75" customHeight="1">
      <c r="A307" s="43" t="s">
        <v>142</v>
      </c>
      <c r="B307" s="418" t="s">
        <v>143</v>
      </c>
      <c r="C307" s="418"/>
      <c r="D307" s="418"/>
      <c r="E307" s="418"/>
      <c r="F307" s="418"/>
      <c r="G307" s="418"/>
      <c r="H307" s="418"/>
      <c r="I307" s="418"/>
      <c r="J307" s="418"/>
      <c r="K307" s="418"/>
    </row>
    <row r="308" spans="1:12" ht="48" customHeight="1">
      <c r="A308" s="43" t="s">
        <v>195</v>
      </c>
      <c r="B308" s="418" t="s">
        <v>296</v>
      </c>
      <c r="C308" s="418"/>
      <c r="D308" s="418"/>
      <c r="E308" s="418"/>
      <c r="F308" s="418"/>
      <c r="G308" s="418"/>
      <c r="H308" s="418"/>
      <c r="I308" s="418"/>
      <c r="J308" s="418"/>
      <c r="K308" s="418"/>
    </row>
    <row r="309" spans="1:12" ht="51.75" customHeight="1">
      <c r="A309" s="160" t="s">
        <v>197</v>
      </c>
      <c r="B309" s="418" t="s">
        <v>297</v>
      </c>
      <c r="C309" s="418"/>
      <c r="D309" s="418"/>
      <c r="E309" s="418"/>
      <c r="F309" s="418"/>
      <c r="G309" s="418"/>
      <c r="H309" s="418"/>
      <c r="I309" s="418"/>
      <c r="J309" s="418"/>
      <c r="K309" s="418"/>
    </row>
    <row r="310" spans="1:12" ht="15.75" customHeight="1">
      <c r="A310" s="160" t="s">
        <v>211</v>
      </c>
      <c r="B310" s="418" t="s">
        <v>223</v>
      </c>
      <c r="C310" s="418"/>
      <c r="D310" s="418"/>
      <c r="E310" s="418"/>
      <c r="F310" s="418"/>
      <c r="G310" s="418"/>
      <c r="H310" s="418"/>
      <c r="I310" s="418"/>
      <c r="J310" s="418"/>
      <c r="K310" s="418"/>
    </row>
    <row r="311" spans="1:12" ht="15.75" customHeight="1">
      <c r="A311" s="161" t="s">
        <v>224</v>
      </c>
      <c r="B311" s="418" t="s">
        <v>313</v>
      </c>
      <c r="C311" s="418"/>
      <c r="D311" s="418"/>
      <c r="E311" s="418"/>
      <c r="F311" s="418"/>
      <c r="G311" s="418"/>
      <c r="H311" s="418"/>
      <c r="I311" s="418"/>
      <c r="J311" s="418"/>
      <c r="K311" s="418"/>
      <c r="L311" s="103"/>
    </row>
    <row r="312" spans="1:12" s="103" customFormat="1" ht="15.75" customHeight="1">
      <c r="A312" s="161" t="s">
        <v>236</v>
      </c>
      <c r="B312" s="418" t="s">
        <v>320</v>
      </c>
      <c r="C312" s="418"/>
      <c r="D312" s="418"/>
      <c r="E312" s="418"/>
      <c r="F312" s="418"/>
      <c r="G312" s="418"/>
      <c r="H312" s="418"/>
      <c r="I312" s="418"/>
      <c r="J312" s="418"/>
      <c r="K312" s="418"/>
      <c r="L312" s="84"/>
    </row>
    <row r="313" spans="1:12" ht="32.25" customHeight="1">
      <c r="A313" s="161" t="s">
        <v>237</v>
      </c>
      <c r="B313" s="418" t="s">
        <v>325</v>
      </c>
      <c r="C313" s="418"/>
      <c r="D313" s="418"/>
      <c r="E313" s="418"/>
      <c r="F313" s="418"/>
      <c r="G313" s="418"/>
      <c r="H313" s="418"/>
      <c r="I313" s="418"/>
      <c r="J313" s="418"/>
      <c r="K313" s="418"/>
    </row>
    <row r="314" spans="1:12" ht="15.75" customHeight="1">
      <c r="A314" s="161" t="s">
        <v>305</v>
      </c>
      <c r="B314" s="418" t="s">
        <v>321</v>
      </c>
      <c r="C314" s="418"/>
      <c r="D314" s="418"/>
      <c r="E314" s="418"/>
      <c r="F314" s="418"/>
      <c r="G314" s="418"/>
      <c r="H314" s="418"/>
      <c r="I314" s="418"/>
      <c r="J314" s="418"/>
      <c r="K314" s="418"/>
    </row>
    <row r="315" spans="1:12" ht="37.5" customHeight="1">
      <c r="A315" s="161" t="s">
        <v>306</v>
      </c>
      <c r="B315" s="418" t="s">
        <v>326</v>
      </c>
      <c r="C315" s="418"/>
      <c r="D315" s="418"/>
      <c r="E315" s="418"/>
      <c r="F315" s="418"/>
      <c r="G315" s="418"/>
      <c r="H315" s="418"/>
      <c r="I315" s="418"/>
      <c r="J315" s="418"/>
      <c r="K315" s="418"/>
    </row>
    <row r="316" spans="1:12">
      <c r="A316" s="101" t="s">
        <v>314</v>
      </c>
      <c r="B316" s="162" t="s">
        <v>315</v>
      </c>
      <c r="C316" s="4"/>
      <c r="D316" s="4"/>
      <c r="E316" s="4"/>
      <c r="F316" s="4"/>
      <c r="G316" s="4"/>
      <c r="H316" s="4"/>
      <c r="I316" s="13"/>
      <c r="J316" s="13"/>
      <c r="K316" s="13"/>
    </row>
    <row r="317" spans="1:12">
      <c r="A317" s="101" t="s">
        <v>317</v>
      </c>
      <c r="B317" s="163" t="s">
        <v>316</v>
      </c>
      <c r="C317" s="4"/>
      <c r="D317" s="4"/>
      <c r="E317" s="4"/>
      <c r="F317" s="4"/>
      <c r="G317" s="4"/>
      <c r="H317" s="4"/>
      <c r="I317" s="13"/>
      <c r="J317" s="13"/>
      <c r="K317" s="13"/>
    </row>
    <row r="318" spans="1:12">
      <c r="A318" s="101" t="s">
        <v>334</v>
      </c>
      <c r="B318" s="13" t="s">
        <v>335</v>
      </c>
      <c r="D318" s="4"/>
      <c r="E318" s="4"/>
      <c r="F318" s="4"/>
      <c r="G318" s="4"/>
      <c r="H318" s="4"/>
      <c r="I318" s="13"/>
      <c r="J318" s="13"/>
      <c r="K318" s="13"/>
    </row>
    <row r="319" spans="1:12">
      <c r="A319" s="101"/>
      <c r="B319" s="13" t="s">
        <v>336</v>
      </c>
    </row>
    <row r="320" spans="1:12">
      <c r="A320" s="101" t="s">
        <v>337</v>
      </c>
      <c r="B320" s="13" t="s">
        <v>338</v>
      </c>
    </row>
    <row r="321" spans="1:11">
      <c r="A321" s="101"/>
      <c r="B321" s="13" t="s">
        <v>339</v>
      </c>
    </row>
    <row r="322" spans="1:11" ht="51.75" customHeight="1">
      <c r="A322" s="169" t="s">
        <v>360</v>
      </c>
      <c r="B322" s="419" t="s">
        <v>361</v>
      </c>
      <c r="C322" s="419"/>
      <c r="D322" s="419"/>
      <c r="E322" s="419"/>
      <c r="F322" s="419"/>
      <c r="G322" s="419"/>
      <c r="H322" s="419"/>
      <c r="I322" s="419"/>
      <c r="J322" s="419"/>
      <c r="K322" s="419"/>
    </row>
    <row r="323" spans="1:11" ht="83.25" customHeight="1">
      <c r="A323" s="169" t="s">
        <v>362</v>
      </c>
      <c r="B323" s="419" t="s">
        <v>363</v>
      </c>
      <c r="C323" s="419"/>
      <c r="D323" s="419"/>
      <c r="E323" s="419"/>
      <c r="F323" s="419"/>
      <c r="G323" s="419"/>
      <c r="H323" s="419"/>
      <c r="I323" s="419"/>
      <c r="J323" s="419"/>
      <c r="K323" s="419"/>
    </row>
    <row r="324" spans="1:11">
      <c r="B324" s="165"/>
    </row>
    <row r="328" spans="1:11">
      <c r="C328" s="101"/>
    </row>
  </sheetData>
  <sheetProtection formatCells="0" formatColumns="0"/>
  <mergeCells count="38">
    <mergeCell ref="B322:K322"/>
    <mergeCell ref="B323:K323"/>
    <mergeCell ref="J137:K137"/>
    <mergeCell ref="J70:K70"/>
    <mergeCell ref="N221:R221"/>
    <mergeCell ref="B200:C200"/>
    <mergeCell ref="H207:K207"/>
    <mergeCell ref="J206:K206"/>
    <mergeCell ref="B196:C196"/>
    <mergeCell ref="B292:K292"/>
    <mergeCell ref="J277:K277"/>
    <mergeCell ref="E299:K299"/>
    <mergeCell ref="B301:K301"/>
    <mergeCell ref="B312:K312"/>
    <mergeCell ref="B311:K311"/>
    <mergeCell ref="B310:K310"/>
    <mergeCell ref="B297:K297"/>
    <mergeCell ref="B296:K296"/>
    <mergeCell ref="B295:K295"/>
    <mergeCell ref="B294:K294"/>
    <mergeCell ref="B289:K289"/>
    <mergeCell ref="B293:K293"/>
    <mergeCell ref="B314:K314"/>
    <mergeCell ref="B315:K315"/>
    <mergeCell ref="B287:K287"/>
    <mergeCell ref="B308:K308"/>
    <mergeCell ref="B307:K307"/>
    <mergeCell ref="B306:K306"/>
    <mergeCell ref="B305:K305"/>
    <mergeCell ref="B304:K304"/>
    <mergeCell ref="B303:K303"/>
    <mergeCell ref="E300:K300"/>
    <mergeCell ref="B291:K291"/>
    <mergeCell ref="B309:K309"/>
    <mergeCell ref="B290:K290"/>
    <mergeCell ref="B313:K313"/>
    <mergeCell ref="B288:K288"/>
    <mergeCell ref="B302:K302"/>
  </mergeCells>
  <phoneticPr fontId="0" type="noConversion"/>
  <pageMargins left="0.5" right="0.25" top="0.5" bottom="0.6" header="0.5" footer="0.3"/>
  <pageSetup scale="57" fitToHeight="6" orientation="portrait" horizontalDpi="300" verticalDpi="300" r:id="rId1"/>
  <headerFooter alignWithMargins="0">
    <oddFooter>&amp;RV34
EFF 01.01.19</oddFooter>
  </headerFooter>
  <rowBreaks count="4" manualBreakCount="4">
    <brk id="68" max="10" man="1"/>
    <brk id="135" max="10" man="1"/>
    <brk id="204" max="10" man="1"/>
    <brk id="275" max="10"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90" zoomScaleNormal="90" zoomScaleSheetLayoutView="70" workbookViewId="0">
      <selection activeCell="C22" sqref="C22"/>
    </sheetView>
  </sheetViews>
  <sheetFormatPr defaultColWidth="8.88671875" defaultRowHeight="12.75"/>
  <cols>
    <col min="1" max="1" width="8" style="360" customWidth="1"/>
    <col min="2" max="2" width="44.6640625" style="350" customWidth="1"/>
    <col min="3" max="3" width="20.77734375" style="350" bestFit="1" customWidth="1"/>
    <col min="4" max="4" width="19.44140625" style="350" customWidth="1"/>
    <col min="5" max="11" width="15.77734375" style="350" customWidth="1"/>
    <col min="12" max="12" width="15.5546875" style="350" customWidth="1"/>
    <col min="13" max="14" width="11.77734375" style="350" customWidth="1"/>
    <col min="15" max="256" width="8.88671875" style="350"/>
    <col min="257" max="257" width="8" style="350" customWidth="1"/>
    <col min="258" max="258" width="44.6640625" style="350" customWidth="1"/>
    <col min="259" max="259" width="20.77734375" style="350" bestFit="1" customWidth="1"/>
    <col min="260" max="260" width="19.44140625" style="350" customWidth="1"/>
    <col min="261" max="267" width="15.77734375" style="350" customWidth="1"/>
    <col min="268" max="268" width="15.5546875" style="350" customWidth="1"/>
    <col min="269" max="270" width="11.77734375" style="350" customWidth="1"/>
    <col min="271" max="512" width="8.88671875" style="350"/>
    <col min="513" max="513" width="8" style="350" customWidth="1"/>
    <col min="514" max="514" width="44.6640625" style="350" customWidth="1"/>
    <col min="515" max="515" width="20.77734375" style="350" bestFit="1" customWidth="1"/>
    <col min="516" max="516" width="19.44140625" style="350" customWidth="1"/>
    <col min="517" max="523" width="15.77734375" style="350" customWidth="1"/>
    <col min="524" max="524" width="15.5546875" style="350" customWidth="1"/>
    <col min="525" max="526" width="11.77734375" style="350" customWidth="1"/>
    <col min="527" max="768" width="8.88671875" style="350"/>
    <col min="769" max="769" width="8" style="350" customWidth="1"/>
    <col min="770" max="770" width="44.6640625" style="350" customWidth="1"/>
    <col min="771" max="771" width="20.77734375" style="350" bestFit="1" customWidth="1"/>
    <col min="772" max="772" width="19.44140625" style="350" customWidth="1"/>
    <col min="773" max="779" width="15.77734375" style="350" customWidth="1"/>
    <col min="780" max="780" width="15.5546875" style="350" customWidth="1"/>
    <col min="781" max="782" width="11.77734375" style="350" customWidth="1"/>
    <col min="783" max="1024" width="8.88671875" style="350"/>
    <col min="1025" max="1025" width="8" style="350" customWidth="1"/>
    <col min="1026" max="1026" width="44.6640625" style="350" customWidth="1"/>
    <col min="1027" max="1027" width="20.77734375" style="350" bestFit="1" customWidth="1"/>
    <col min="1028" max="1028" width="19.44140625" style="350" customWidth="1"/>
    <col min="1029" max="1035" width="15.77734375" style="350" customWidth="1"/>
    <col min="1036" max="1036" width="15.5546875" style="350" customWidth="1"/>
    <col min="1037" max="1038" width="11.77734375" style="350" customWidth="1"/>
    <col min="1039" max="1280" width="8.88671875" style="350"/>
    <col min="1281" max="1281" width="8" style="350" customWidth="1"/>
    <col min="1282" max="1282" width="44.6640625" style="350" customWidth="1"/>
    <col min="1283" max="1283" width="20.77734375" style="350" bestFit="1" customWidth="1"/>
    <col min="1284" max="1284" width="19.44140625" style="350" customWidth="1"/>
    <col min="1285" max="1291" width="15.77734375" style="350" customWidth="1"/>
    <col min="1292" max="1292" width="15.5546875" style="350" customWidth="1"/>
    <col min="1293" max="1294" width="11.77734375" style="350" customWidth="1"/>
    <col min="1295" max="1536" width="8.88671875" style="350"/>
    <col min="1537" max="1537" width="8" style="350" customWidth="1"/>
    <col min="1538" max="1538" width="44.6640625" style="350" customWidth="1"/>
    <col min="1539" max="1539" width="20.77734375" style="350" bestFit="1" customWidth="1"/>
    <col min="1540" max="1540" width="19.44140625" style="350" customWidth="1"/>
    <col min="1541" max="1547" width="15.77734375" style="350" customWidth="1"/>
    <col min="1548" max="1548" width="15.5546875" style="350" customWidth="1"/>
    <col min="1549" max="1550" width="11.77734375" style="350" customWidth="1"/>
    <col min="1551" max="1792" width="8.88671875" style="350"/>
    <col min="1793" max="1793" width="8" style="350" customWidth="1"/>
    <col min="1794" max="1794" width="44.6640625" style="350" customWidth="1"/>
    <col min="1795" max="1795" width="20.77734375" style="350" bestFit="1" customWidth="1"/>
    <col min="1796" max="1796" width="19.44140625" style="350" customWidth="1"/>
    <col min="1797" max="1803" width="15.77734375" style="350" customWidth="1"/>
    <col min="1804" max="1804" width="15.5546875" style="350" customWidth="1"/>
    <col min="1805" max="1806" width="11.77734375" style="350" customWidth="1"/>
    <col min="1807" max="2048" width="8.88671875" style="350"/>
    <col min="2049" max="2049" width="8" style="350" customWidth="1"/>
    <col min="2050" max="2050" width="44.6640625" style="350" customWidth="1"/>
    <col min="2051" max="2051" width="20.77734375" style="350" bestFit="1" customWidth="1"/>
    <col min="2052" max="2052" width="19.44140625" style="350" customWidth="1"/>
    <col min="2053" max="2059" width="15.77734375" style="350" customWidth="1"/>
    <col min="2060" max="2060" width="15.5546875" style="350" customWidth="1"/>
    <col min="2061" max="2062" width="11.77734375" style="350" customWidth="1"/>
    <col min="2063" max="2304" width="8.88671875" style="350"/>
    <col min="2305" max="2305" width="8" style="350" customWidth="1"/>
    <col min="2306" max="2306" width="44.6640625" style="350" customWidth="1"/>
    <col min="2307" max="2307" width="20.77734375" style="350" bestFit="1" customWidth="1"/>
    <col min="2308" max="2308" width="19.44140625" style="350" customWidth="1"/>
    <col min="2309" max="2315" width="15.77734375" style="350" customWidth="1"/>
    <col min="2316" max="2316" width="15.5546875" style="350" customWidth="1"/>
    <col min="2317" max="2318" width="11.77734375" style="350" customWidth="1"/>
    <col min="2319" max="2560" width="8.88671875" style="350"/>
    <col min="2561" max="2561" width="8" style="350" customWidth="1"/>
    <col min="2562" max="2562" width="44.6640625" style="350" customWidth="1"/>
    <col min="2563" max="2563" width="20.77734375" style="350" bestFit="1" customWidth="1"/>
    <col min="2564" max="2564" width="19.44140625" style="350" customWidth="1"/>
    <col min="2565" max="2571" width="15.77734375" style="350" customWidth="1"/>
    <col min="2572" max="2572" width="15.5546875" style="350" customWidth="1"/>
    <col min="2573" max="2574" width="11.77734375" style="350" customWidth="1"/>
    <col min="2575" max="2816" width="8.88671875" style="350"/>
    <col min="2817" max="2817" width="8" style="350" customWidth="1"/>
    <col min="2818" max="2818" width="44.6640625" style="350" customWidth="1"/>
    <col min="2819" max="2819" width="20.77734375" style="350" bestFit="1" customWidth="1"/>
    <col min="2820" max="2820" width="19.44140625" style="350" customWidth="1"/>
    <col min="2821" max="2827" width="15.77734375" style="350" customWidth="1"/>
    <col min="2828" max="2828" width="15.5546875" style="350" customWidth="1"/>
    <col min="2829" max="2830" width="11.77734375" style="350" customWidth="1"/>
    <col min="2831" max="3072" width="8.88671875" style="350"/>
    <col min="3073" max="3073" width="8" style="350" customWidth="1"/>
    <col min="3074" max="3074" width="44.6640625" style="350" customWidth="1"/>
    <col min="3075" max="3075" width="20.77734375" style="350" bestFit="1" customWidth="1"/>
    <col min="3076" max="3076" width="19.44140625" style="350" customWidth="1"/>
    <col min="3077" max="3083" width="15.77734375" style="350" customWidth="1"/>
    <col min="3084" max="3084" width="15.5546875" style="350" customWidth="1"/>
    <col min="3085" max="3086" width="11.77734375" style="350" customWidth="1"/>
    <col min="3087" max="3328" width="8.88671875" style="350"/>
    <col min="3329" max="3329" width="8" style="350" customWidth="1"/>
    <col min="3330" max="3330" width="44.6640625" style="350" customWidth="1"/>
    <col min="3331" max="3331" width="20.77734375" style="350" bestFit="1" customWidth="1"/>
    <col min="3332" max="3332" width="19.44140625" style="350" customWidth="1"/>
    <col min="3333" max="3339" width="15.77734375" style="350" customWidth="1"/>
    <col min="3340" max="3340" width="15.5546875" style="350" customWidth="1"/>
    <col min="3341" max="3342" width="11.77734375" style="350" customWidth="1"/>
    <col min="3343" max="3584" width="8.88671875" style="350"/>
    <col min="3585" max="3585" width="8" style="350" customWidth="1"/>
    <col min="3586" max="3586" width="44.6640625" style="350" customWidth="1"/>
    <col min="3587" max="3587" width="20.77734375" style="350" bestFit="1" customWidth="1"/>
    <col min="3588" max="3588" width="19.44140625" style="350" customWidth="1"/>
    <col min="3589" max="3595" width="15.77734375" style="350" customWidth="1"/>
    <col min="3596" max="3596" width="15.5546875" style="350" customWidth="1"/>
    <col min="3597" max="3598" width="11.77734375" style="350" customWidth="1"/>
    <col min="3599" max="3840" width="8.88671875" style="350"/>
    <col min="3841" max="3841" width="8" style="350" customWidth="1"/>
    <col min="3842" max="3842" width="44.6640625" style="350" customWidth="1"/>
    <col min="3843" max="3843" width="20.77734375" style="350" bestFit="1" customWidth="1"/>
    <col min="3844" max="3844" width="19.44140625" style="350" customWidth="1"/>
    <col min="3845" max="3851" width="15.77734375" style="350" customWidth="1"/>
    <col min="3852" max="3852" width="15.5546875" style="350" customWidth="1"/>
    <col min="3853" max="3854" width="11.77734375" style="350" customWidth="1"/>
    <col min="3855" max="4096" width="8.88671875" style="350"/>
    <col min="4097" max="4097" width="8" style="350" customWidth="1"/>
    <col min="4098" max="4098" width="44.6640625" style="350" customWidth="1"/>
    <col min="4099" max="4099" width="20.77734375" style="350" bestFit="1" customWidth="1"/>
    <col min="4100" max="4100" width="19.44140625" style="350" customWidth="1"/>
    <col min="4101" max="4107" width="15.77734375" style="350" customWidth="1"/>
    <col min="4108" max="4108" width="15.5546875" style="350" customWidth="1"/>
    <col min="4109" max="4110" width="11.77734375" style="350" customWidth="1"/>
    <col min="4111" max="4352" width="8.88671875" style="350"/>
    <col min="4353" max="4353" width="8" style="350" customWidth="1"/>
    <col min="4354" max="4354" width="44.6640625" style="350" customWidth="1"/>
    <col min="4355" max="4355" width="20.77734375" style="350" bestFit="1" customWidth="1"/>
    <col min="4356" max="4356" width="19.44140625" style="350" customWidth="1"/>
    <col min="4357" max="4363" width="15.77734375" style="350" customWidth="1"/>
    <col min="4364" max="4364" width="15.5546875" style="350" customWidth="1"/>
    <col min="4365" max="4366" width="11.77734375" style="350" customWidth="1"/>
    <col min="4367" max="4608" width="8.88671875" style="350"/>
    <col min="4609" max="4609" width="8" style="350" customWidth="1"/>
    <col min="4610" max="4610" width="44.6640625" style="350" customWidth="1"/>
    <col min="4611" max="4611" width="20.77734375" style="350" bestFit="1" customWidth="1"/>
    <col min="4612" max="4612" width="19.44140625" style="350" customWidth="1"/>
    <col min="4613" max="4619" width="15.77734375" style="350" customWidth="1"/>
    <col min="4620" max="4620" width="15.5546875" style="350" customWidth="1"/>
    <col min="4621" max="4622" width="11.77734375" style="350" customWidth="1"/>
    <col min="4623" max="4864" width="8.88671875" style="350"/>
    <col min="4865" max="4865" width="8" style="350" customWidth="1"/>
    <col min="4866" max="4866" width="44.6640625" style="350" customWidth="1"/>
    <col min="4867" max="4867" width="20.77734375" style="350" bestFit="1" customWidth="1"/>
    <col min="4868" max="4868" width="19.44140625" style="350" customWidth="1"/>
    <col min="4869" max="4875" width="15.77734375" style="350" customWidth="1"/>
    <col min="4876" max="4876" width="15.5546875" style="350" customWidth="1"/>
    <col min="4877" max="4878" width="11.77734375" style="350" customWidth="1"/>
    <col min="4879" max="5120" width="8.88671875" style="350"/>
    <col min="5121" max="5121" width="8" style="350" customWidth="1"/>
    <col min="5122" max="5122" width="44.6640625" style="350" customWidth="1"/>
    <col min="5123" max="5123" width="20.77734375" style="350" bestFit="1" customWidth="1"/>
    <col min="5124" max="5124" width="19.44140625" style="350" customWidth="1"/>
    <col min="5125" max="5131" width="15.77734375" style="350" customWidth="1"/>
    <col min="5132" max="5132" width="15.5546875" style="350" customWidth="1"/>
    <col min="5133" max="5134" width="11.77734375" style="350" customWidth="1"/>
    <col min="5135" max="5376" width="8.88671875" style="350"/>
    <col min="5377" max="5377" width="8" style="350" customWidth="1"/>
    <col min="5378" max="5378" width="44.6640625" style="350" customWidth="1"/>
    <col min="5379" max="5379" width="20.77734375" style="350" bestFit="1" customWidth="1"/>
    <col min="5380" max="5380" width="19.44140625" style="350" customWidth="1"/>
    <col min="5381" max="5387" width="15.77734375" style="350" customWidth="1"/>
    <col min="5388" max="5388" width="15.5546875" style="350" customWidth="1"/>
    <col min="5389" max="5390" width="11.77734375" style="350" customWidth="1"/>
    <col min="5391" max="5632" width="8.88671875" style="350"/>
    <col min="5633" max="5633" width="8" style="350" customWidth="1"/>
    <col min="5634" max="5634" width="44.6640625" style="350" customWidth="1"/>
    <col min="5635" max="5635" width="20.77734375" style="350" bestFit="1" customWidth="1"/>
    <col min="5636" max="5636" width="19.44140625" style="350" customWidth="1"/>
    <col min="5637" max="5643" width="15.77734375" style="350" customWidth="1"/>
    <col min="5644" max="5644" width="15.5546875" style="350" customWidth="1"/>
    <col min="5645" max="5646" width="11.77734375" style="350" customWidth="1"/>
    <col min="5647" max="5888" width="8.88671875" style="350"/>
    <col min="5889" max="5889" width="8" style="350" customWidth="1"/>
    <col min="5890" max="5890" width="44.6640625" style="350" customWidth="1"/>
    <col min="5891" max="5891" width="20.77734375" style="350" bestFit="1" customWidth="1"/>
    <col min="5892" max="5892" width="19.44140625" style="350" customWidth="1"/>
    <col min="5893" max="5899" width="15.77734375" style="350" customWidth="1"/>
    <col min="5900" max="5900" width="15.5546875" style="350" customWidth="1"/>
    <col min="5901" max="5902" width="11.77734375" style="350" customWidth="1"/>
    <col min="5903" max="6144" width="8.88671875" style="350"/>
    <col min="6145" max="6145" width="8" style="350" customWidth="1"/>
    <col min="6146" max="6146" width="44.6640625" style="350" customWidth="1"/>
    <col min="6147" max="6147" width="20.77734375" style="350" bestFit="1" customWidth="1"/>
    <col min="6148" max="6148" width="19.44140625" style="350" customWidth="1"/>
    <col min="6149" max="6155" width="15.77734375" style="350" customWidth="1"/>
    <col min="6156" max="6156" width="15.5546875" style="350" customWidth="1"/>
    <col min="6157" max="6158" width="11.77734375" style="350" customWidth="1"/>
    <col min="6159" max="6400" width="8.88671875" style="350"/>
    <col min="6401" max="6401" width="8" style="350" customWidth="1"/>
    <col min="6402" max="6402" width="44.6640625" style="350" customWidth="1"/>
    <col min="6403" max="6403" width="20.77734375" style="350" bestFit="1" customWidth="1"/>
    <col min="6404" max="6404" width="19.44140625" style="350" customWidth="1"/>
    <col min="6405" max="6411" width="15.77734375" style="350" customWidth="1"/>
    <col min="6412" max="6412" width="15.5546875" style="350" customWidth="1"/>
    <col min="6413" max="6414" width="11.77734375" style="350" customWidth="1"/>
    <col min="6415" max="6656" width="8.88671875" style="350"/>
    <col min="6657" max="6657" width="8" style="350" customWidth="1"/>
    <col min="6658" max="6658" width="44.6640625" style="350" customWidth="1"/>
    <col min="6659" max="6659" width="20.77734375" style="350" bestFit="1" customWidth="1"/>
    <col min="6660" max="6660" width="19.44140625" style="350" customWidth="1"/>
    <col min="6661" max="6667" width="15.77734375" style="350" customWidth="1"/>
    <col min="6668" max="6668" width="15.5546875" style="350" customWidth="1"/>
    <col min="6669" max="6670" width="11.77734375" style="350" customWidth="1"/>
    <col min="6671" max="6912" width="8.88671875" style="350"/>
    <col min="6913" max="6913" width="8" style="350" customWidth="1"/>
    <col min="6914" max="6914" width="44.6640625" style="350" customWidth="1"/>
    <col min="6915" max="6915" width="20.77734375" style="350" bestFit="1" customWidth="1"/>
    <col min="6916" max="6916" width="19.44140625" style="350" customWidth="1"/>
    <col min="6917" max="6923" width="15.77734375" style="350" customWidth="1"/>
    <col min="6924" max="6924" width="15.5546875" style="350" customWidth="1"/>
    <col min="6925" max="6926" width="11.77734375" style="350" customWidth="1"/>
    <col min="6927" max="7168" width="8.88671875" style="350"/>
    <col min="7169" max="7169" width="8" style="350" customWidth="1"/>
    <col min="7170" max="7170" width="44.6640625" style="350" customWidth="1"/>
    <col min="7171" max="7171" width="20.77734375" style="350" bestFit="1" customWidth="1"/>
    <col min="7172" max="7172" width="19.44140625" style="350" customWidth="1"/>
    <col min="7173" max="7179" width="15.77734375" style="350" customWidth="1"/>
    <col min="7180" max="7180" width="15.5546875" style="350" customWidth="1"/>
    <col min="7181" max="7182" width="11.77734375" style="350" customWidth="1"/>
    <col min="7183" max="7424" width="8.88671875" style="350"/>
    <col min="7425" max="7425" width="8" style="350" customWidth="1"/>
    <col min="7426" max="7426" width="44.6640625" style="350" customWidth="1"/>
    <col min="7427" max="7427" width="20.77734375" style="350" bestFit="1" customWidth="1"/>
    <col min="7428" max="7428" width="19.44140625" style="350" customWidth="1"/>
    <col min="7429" max="7435" width="15.77734375" style="350" customWidth="1"/>
    <col min="7436" max="7436" width="15.5546875" style="350" customWidth="1"/>
    <col min="7437" max="7438" width="11.77734375" style="350" customWidth="1"/>
    <col min="7439" max="7680" width="8.88671875" style="350"/>
    <col min="7681" max="7681" width="8" style="350" customWidth="1"/>
    <col min="7682" max="7682" width="44.6640625" style="350" customWidth="1"/>
    <col min="7683" max="7683" width="20.77734375" style="350" bestFit="1" customWidth="1"/>
    <col min="7684" max="7684" width="19.44140625" style="350" customWidth="1"/>
    <col min="7685" max="7691" width="15.77734375" style="350" customWidth="1"/>
    <col min="7692" max="7692" width="15.5546875" style="350" customWidth="1"/>
    <col min="7693" max="7694" width="11.77734375" style="350" customWidth="1"/>
    <col min="7695" max="7936" width="8.88671875" style="350"/>
    <col min="7937" max="7937" width="8" style="350" customWidth="1"/>
    <col min="7938" max="7938" width="44.6640625" style="350" customWidth="1"/>
    <col min="7939" max="7939" width="20.77734375" style="350" bestFit="1" customWidth="1"/>
    <col min="7940" max="7940" width="19.44140625" style="350" customWidth="1"/>
    <col min="7941" max="7947" width="15.77734375" style="350" customWidth="1"/>
    <col min="7948" max="7948" width="15.5546875" style="350" customWidth="1"/>
    <col min="7949" max="7950" width="11.77734375" style="350" customWidth="1"/>
    <col min="7951" max="8192" width="8.88671875" style="350"/>
    <col min="8193" max="8193" width="8" style="350" customWidth="1"/>
    <col min="8194" max="8194" width="44.6640625" style="350" customWidth="1"/>
    <col min="8195" max="8195" width="20.77734375" style="350" bestFit="1" customWidth="1"/>
    <col min="8196" max="8196" width="19.44140625" style="350" customWidth="1"/>
    <col min="8197" max="8203" width="15.77734375" style="350" customWidth="1"/>
    <col min="8204" max="8204" width="15.5546875" style="350" customWidth="1"/>
    <col min="8205" max="8206" width="11.77734375" style="350" customWidth="1"/>
    <col min="8207" max="8448" width="8.88671875" style="350"/>
    <col min="8449" max="8449" width="8" style="350" customWidth="1"/>
    <col min="8450" max="8450" width="44.6640625" style="350" customWidth="1"/>
    <col min="8451" max="8451" width="20.77734375" style="350" bestFit="1" customWidth="1"/>
    <col min="8452" max="8452" width="19.44140625" style="350" customWidth="1"/>
    <col min="8453" max="8459" width="15.77734375" style="350" customWidth="1"/>
    <col min="8460" max="8460" width="15.5546875" style="350" customWidth="1"/>
    <col min="8461" max="8462" width="11.77734375" style="350" customWidth="1"/>
    <col min="8463" max="8704" width="8.88671875" style="350"/>
    <col min="8705" max="8705" width="8" style="350" customWidth="1"/>
    <col min="8706" max="8706" width="44.6640625" style="350" customWidth="1"/>
    <col min="8707" max="8707" width="20.77734375" style="350" bestFit="1" customWidth="1"/>
    <col min="8708" max="8708" width="19.44140625" style="350" customWidth="1"/>
    <col min="8709" max="8715" width="15.77734375" style="350" customWidth="1"/>
    <col min="8716" max="8716" width="15.5546875" style="350" customWidth="1"/>
    <col min="8717" max="8718" width="11.77734375" style="350" customWidth="1"/>
    <col min="8719" max="8960" width="8.88671875" style="350"/>
    <col min="8961" max="8961" width="8" style="350" customWidth="1"/>
    <col min="8962" max="8962" width="44.6640625" style="350" customWidth="1"/>
    <col min="8963" max="8963" width="20.77734375" style="350" bestFit="1" customWidth="1"/>
    <col min="8964" max="8964" width="19.44140625" style="350" customWidth="1"/>
    <col min="8965" max="8971" width="15.77734375" style="350" customWidth="1"/>
    <col min="8972" max="8972" width="15.5546875" style="350" customWidth="1"/>
    <col min="8973" max="8974" width="11.77734375" style="350" customWidth="1"/>
    <col min="8975" max="9216" width="8.88671875" style="350"/>
    <col min="9217" max="9217" width="8" style="350" customWidth="1"/>
    <col min="9218" max="9218" width="44.6640625" style="350" customWidth="1"/>
    <col min="9219" max="9219" width="20.77734375" style="350" bestFit="1" customWidth="1"/>
    <col min="9220" max="9220" width="19.44140625" style="350" customWidth="1"/>
    <col min="9221" max="9227" width="15.77734375" style="350" customWidth="1"/>
    <col min="9228" max="9228" width="15.5546875" style="350" customWidth="1"/>
    <col min="9229" max="9230" width="11.77734375" style="350" customWidth="1"/>
    <col min="9231" max="9472" width="8.88671875" style="350"/>
    <col min="9473" max="9473" width="8" style="350" customWidth="1"/>
    <col min="9474" max="9474" width="44.6640625" style="350" customWidth="1"/>
    <col min="9475" max="9475" width="20.77734375" style="350" bestFit="1" customWidth="1"/>
    <col min="9476" max="9476" width="19.44140625" style="350" customWidth="1"/>
    <col min="9477" max="9483" width="15.77734375" style="350" customWidth="1"/>
    <col min="9484" max="9484" width="15.5546875" style="350" customWidth="1"/>
    <col min="9485" max="9486" width="11.77734375" style="350" customWidth="1"/>
    <col min="9487" max="9728" width="8.88671875" style="350"/>
    <col min="9729" max="9729" width="8" style="350" customWidth="1"/>
    <col min="9730" max="9730" width="44.6640625" style="350" customWidth="1"/>
    <col min="9731" max="9731" width="20.77734375" style="350" bestFit="1" customWidth="1"/>
    <col min="9732" max="9732" width="19.44140625" style="350" customWidth="1"/>
    <col min="9733" max="9739" width="15.77734375" style="350" customWidth="1"/>
    <col min="9740" max="9740" width="15.5546875" style="350" customWidth="1"/>
    <col min="9741" max="9742" width="11.77734375" style="350" customWidth="1"/>
    <col min="9743" max="9984" width="8.88671875" style="350"/>
    <col min="9985" max="9985" width="8" style="350" customWidth="1"/>
    <col min="9986" max="9986" width="44.6640625" style="350" customWidth="1"/>
    <col min="9987" max="9987" width="20.77734375" style="350" bestFit="1" customWidth="1"/>
    <col min="9988" max="9988" width="19.44140625" style="350" customWidth="1"/>
    <col min="9989" max="9995" width="15.77734375" style="350" customWidth="1"/>
    <col min="9996" max="9996" width="15.5546875" style="350" customWidth="1"/>
    <col min="9997" max="9998" width="11.77734375" style="350" customWidth="1"/>
    <col min="9999" max="10240" width="8.88671875" style="350"/>
    <col min="10241" max="10241" width="8" style="350" customWidth="1"/>
    <col min="10242" max="10242" width="44.6640625" style="350" customWidth="1"/>
    <col min="10243" max="10243" width="20.77734375" style="350" bestFit="1" customWidth="1"/>
    <col min="10244" max="10244" width="19.44140625" style="350" customWidth="1"/>
    <col min="10245" max="10251" width="15.77734375" style="350" customWidth="1"/>
    <col min="10252" max="10252" width="15.5546875" style="350" customWidth="1"/>
    <col min="10253" max="10254" width="11.77734375" style="350" customWidth="1"/>
    <col min="10255" max="10496" width="8.88671875" style="350"/>
    <col min="10497" max="10497" width="8" style="350" customWidth="1"/>
    <col min="10498" max="10498" width="44.6640625" style="350" customWidth="1"/>
    <col min="10499" max="10499" width="20.77734375" style="350" bestFit="1" customWidth="1"/>
    <col min="10500" max="10500" width="19.44140625" style="350" customWidth="1"/>
    <col min="10501" max="10507" width="15.77734375" style="350" customWidth="1"/>
    <col min="10508" max="10508" width="15.5546875" style="350" customWidth="1"/>
    <col min="10509" max="10510" width="11.77734375" style="350" customWidth="1"/>
    <col min="10511" max="10752" width="8.88671875" style="350"/>
    <col min="10753" max="10753" width="8" style="350" customWidth="1"/>
    <col min="10754" max="10754" width="44.6640625" style="350" customWidth="1"/>
    <col min="10755" max="10755" width="20.77734375" style="350" bestFit="1" customWidth="1"/>
    <col min="10756" max="10756" width="19.44140625" style="350" customWidth="1"/>
    <col min="10757" max="10763" width="15.77734375" style="350" customWidth="1"/>
    <col min="10764" max="10764" width="15.5546875" style="350" customWidth="1"/>
    <col min="10765" max="10766" width="11.77734375" style="350" customWidth="1"/>
    <col min="10767" max="11008" width="8.88671875" style="350"/>
    <col min="11009" max="11009" width="8" style="350" customWidth="1"/>
    <col min="11010" max="11010" width="44.6640625" style="350" customWidth="1"/>
    <col min="11011" max="11011" width="20.77734375" style="350" bestFit="1" customWidth="1"/>
    <col min="11012" max="11012" width="19.44140625" style="350" customWidth="1"/>
    <col min="11013" max="11019" width="15.77734375" style="350" customWidth="1"/>
    <col min="11020" max="11020" width="15.5546875" style="350" customWidth="1"/>
    <col min="11021" max="11022" width="11.77734375" style="350" customWidth="1"/>
    <col min="11023" max="11264" width="8.88671875" style="350"/>
    <col min="11265" max="11265" width="8" style="350" customWidth="1"/>
    <col min="11266" max="11266" width="44.6640625" style="350" customWidth="1"/>
    <col min="11267" max="11267" width="20.77734375" style="350" bestFit="1" customWidth="1"/>
    <col min="11268" max="11268" width="19.44140625" style="350" customWidth="1"/>
    <col min="11269" max="11275" width="15.77734375" style="350" customWidth="1"/>
    <col min="11276" max="11276" width="15.5546875" style="350" customWidth="1"/>
    <col min="11277" max="11278" width="11.77734375" style="350" customWidth="1"/>
    <col min="11279" max="11520" width="8.88671875" style="350"/>
    <col min="11521" max="11521" width="8" style="350" customWidth="1"/>
    <col min="11522" max="11522" width="44.6640625" style="350" customWidth="1"/>
    <col min="11523" max="11523" width="20.77734375" style="350" bestFit="1" customWidth="1"/>
    <col min="11524" max="11524" width="19.44140625" style="350" customWidth="1"/>
    <col min="11525" max="11531" width="15.77734375" style="350" customWidth="1"/>
    <col min="11532" max="11532" width="15.5546875" style="350" customWidth="1"/>
    <col min="11533" max="11534" width="11.77734375" style="350" customWidth="1"/>
    <col min="11535" max="11776" width="8.88671875" style="350"/>
    <col min="11777" max="11777" width="8" style="350" customWidth="1"/>
    <col min="11778" max="11778" width="44.6640625" style="350" customWidth="1"/>
    <col min="11779" max="11779" width="20.77734375" style="350" bestFit="1" customWidth="1"/>
    <col min="11780" max="11780" width="19.44140625" style="350" customWidth="1"/>
    <col min="11781" max="11787" width="15.77734375" style="350" customWidth="1"/>
    <col min="11788" max="11788" width="15.5546875" style="350" customWidth="1"/>
    <col min="11789" max="11790" width="11.77734375" style="350" customWidth="1"/>
    <col min="11791" max="12032" width="8.88671875" style="350"/>
    <col min="12033" max="12033" width="8" style="350" customWidth="1"/>
    <col min="12034" max="12034" width="44.6640625" style="350" customWidth="1"/>
    <col min="12035" max="12035" width="20.77734375" style="350" bestFit="1" customWidth="1"/>
    <col min="12036" max="12036" width="19.44140625" style="350" customWidth="1"/>
    <col min="12037" max="12043" width="15.77734375" style="350" customWidth="1"/>
    <col min="12044" max="12044" width="15.5546875" style="350" customWidth="1"/>
    <col min="12045" max="12046" width="11.77734375" style="350" customWidth="1"/>
    <col min="12047" max="12288" width="8.88671875" style="350"/>
    <col min="12289" max="12289" width="8" style="350" customWidth="1"/>
    <col min="12290" max="12290" width="44.6640625" style="350" customWidth="1"/>
    <col min="12291" max="12291" width="20.77734375" style="350" bestFit="1" customWidth="1"/>
    <col min="12292" max="12292" width="19.44140625" style="350" customWidth="1"/>
    <col min="12293" max="12299" width="15.77734375" style="350" customWidth="1"/>
    <col min="12300" max="12300" width="15.5546875" style="350" customWidth="1"/>
    <col min="12301" max="12302" width="11.77734375" style="350" customWidth="1"/>
    <col min="12303" max="12544" width="8.88671875" style="350"/>
    <col min="12545" max="12545" width="8" style="350" customWidth="1"/>
    <col min="12546" max="12546" width="44.6640625" style="350" customWidth="1"/>
    <col min="12547" max="12547" width="20.77734375" style="350" bestFit="1" customWidth="1"/>
    <col min="12548" max="12548" width="19.44140625" style="350" customWidth="1"/>
    <col min="12549" max="12555" width="15.77734375" style="350" customWidth="1"/>
    <col min="12556" max="12556" width="15.5546875" style="350" customWidth="1"/>
    <col min="12557" max="12558" width="11.77734375" style="350" customWidth="1"/>
    <col min="12559" max="12800" width="8.88671875" style="350"/>
    <col min="12801" max="12801" width="8" style="350" customWidth="1"/>
    <col min="12802" max="12802" width="44.6640625" style="350" customWidth="1"/>
    <col min="12803" max="12803" width="20.77734375" style="350" bestFit="1" customWidth="1"/>
    <col min="12804" max="12804" width="19.44140625" style="350" customWidth="1"/>
    <col min="12805" max="12811" width="15.77734375" style="350" customWidth="1"/>
    <col min="12812" max="12812" width="15.5546875" style="350" customWidth="1"/>
    <col min="12813" max="12814" width="11.77734375" style="350" customWidth="1"/>
    <col min="12815" max="13056" width="8.88671875" style="350"/>
    <col min="13057" max="13057" width="8" style="350" customWidth="1"/>
    <col min="13058" max="13058" width="44.6640625" style="350" customWidth="1"/>
    <col min="13059" max="13059" width="20.77734375" style="350" bestFit="1" customWidth="1"/>
    <col min="13060" max="13060" width="19.44140625" style="350" customWidth="1"/>
    <col min="13061" max="13067" width="15.77734375" style="350" customWidth="1"/>
    <col min="13068" max="13068" width="15.5546875" style="350" customWidth="1"/>
    <col min="13069" max="13070" width="11.77734375" style="350" customWidth="1"/>
    <col min="13071" max="13312" width="8.88671875" style="350"/>
    <col min="13313" max="13313" width="8" style="350" customWidth="1"/>
    <col min="13314" max="13314" width="44.6640625" style="350" customWidth="1"/>
    <col min="13315" max="13315" width="20.77734375" style="350" bestFit="1" customWidth="1"/>
    <col min="13316" max="13316" width="19.44140625" style="350" customWidth="1"/>
    <col min="13317" max="13323" width="15.77734375" style="350" customWidth="1"/>
    <col min="13324" max="13324" width="15.5546875" style="350" customWidth="1"/>
    <col min="13325" max="13326" width="11.77734375" style="350" customWidth="1"/>
    <col min="13327" max="13568" width="8.88671875" style="350"/>
    <col min="13569" max="13569" width="8" style="350" customWidth="1"/>
    <col min="13570" max="13570" width="44.6640625" style="350" customWidth="1"/>
    <col min="13571" max="13571" width="20.77734375" style="350" bestFit="1" customWidth="1"/>
    <col min="13572" max="13572" width="19.44140625" style="350" customWidth="1"/>
    <col min="13573" max="13579" width="15.77734375" style="350" customWidth="1"/>
    <col min="13580" max="13580" width="15.5546875" style="350" customWidth="1"/>
    <col min="13581" max="13582" width="11.77734375" style="350" customWidth="1"/>
    <col min="13583" max="13824" width="8.88671875" style="350"/>
    <col min="13825" max="13825" width="8" style="350" customWidth="1"/>
    <col min="13826" max="13826" width="44.6640625" style="350" customWidth="1"/>
    <col min="13827" max="13827" width="20.77734375" style="350" bestFit="1" customWidth="1"/>
    <col min="13828" max="13828" width="19.44140625" style="350" customWidth="1"/>
    <col min="13829" max="13835" width="15.77734375" style="350" customWidth="1"/>
    <col min="13836" max="13836" width="15.5546875" style="350" customWidth="1"/>
    <col min="13837" max="13838" width="11.77734375" style="350" customWidth="1"/>
    <col min="13839" max="14080" width="8.88671875" style="350"/>
    <col min="14081" max="14081" width="8" style="350" customWidth="1"/>
    <col min="14082" max="14082" width="44.6640625" style="350" customWidth="1"/>
    <col min="14083" max="14083" width="20.77734375" style="350" bestFit="1" customWidth="1"/>
    <col min="14084" max="14084" width="19.44140625" style="350" customWidth="1"/>
    <col min="14085" max="14091" width="15.77734375" style="350" customWidth="1"/>
    <col min="14092" max="14092" width="15.5546875" style="350" customWidth="1"/>
    <col min="14093" max="14094" width="11.77734375" style="350" customWidth="1"/>
    <col min="14095" max="14336" width="8.88671875" style="350"/>
    <col min="14337" max="14337" width="8" style="350" customWidth="1"/>
    <col min="14338" max="14338" width="44.6640625" style="350" customWidth="1"/>
    <col min="14339" max="14339" width="20.77734375" style="350" bestFit="1" customWidth="1"/>
    <col min="14340" max="14340" width="19.44140625" style="350" customWidth="1"/>
    <col min="14341" max="14347" width="15.77734375" style="350" customWidth="1"/>
    <col min="14348" max="14348" width="15.5546875" style="350" customWidth="1"/>
    <col min="14349" max="14350" width="11.77734375" style="350" customWidth="1"/>
    <col min="14351" max="14592" width="8.88671875" style="350"/>
    <col min="14593" max="14593" width="8" style="350" customWidth="1"/>
    <col min="14594" max="14594" width="44.6640625" style="350" customWidth="1"/>
    <col min="14595" max="14595" width="20.77734375" style="350" bestFit="1" customWidth="1"/>
    <col min="14596" max="14596" width="19.44140625" style="350" customWidth="1"/>
    <col min="14597" max="14603" width="15.77734375" style="350" customWidth="1"/>
    <col min="14604" max="14604" width="15.5546875" style="350" customWidth="1"/>
    <col min="14605" max="14606" width="11.77734375" style="350" customWidth="1"/>
    <col min="14607" max="14848" width="8.88671875" style="350"/>
    <col min="14849" max="14849" width="8" style="350" customWidth="1"/>
    <col min="14850" max="14850" width="44.6640625" style="350" customWidth="1"/>
    <col min="14851" max="14851" width="20.77734375" style="350" bestFit="1" customWidth="1"/>
    <col min="14852" max="14852" width="19.44140625" style="350" customWidth="1"/>
    <col min="14853" max="14859" width="15.77734375" style="350" customWidth="1"/>
    <col min="14860" max="14860" width="15.5546875" style="350" customWidth="1"/>
    <col min="14861" max="14862" width="11.77734375" style="350" customWidth="1"/>
    <col min="14863" max="15104" width="8.88671875" style="350"/>
    <col min="15105" max="15105" width="8" style="350" customWidth="1"/>
    <col min="15106" max="15106" width="44.6640625" style="350" customWidth="1"/>
    <col min="15107" max="15107" width="20.77734375" style="350" bestFit="1" customWidth="1"/>
    <col min="15108" max="15108" width="19.44140625" style="350" customWidth="1"/>
    <col min="15109" max="15115" width="15.77734375" style="350" customWidth="1"/>
    <col min="15116" max="15116" width="15.5546875" style="350" customWidth="1"/>
    <col min="15117" max="15118" width="11.77734375" style="350" customWidth="1"/>
    <col min="15119" max="15360" width="8.88671875" style="350"/>
    <col min="15361" max="15361" width="8" style="350" customWidth="1"/>
    <col min="15362" max="15362" width="44.6640625" style="350" customWidth="1"/>
    <col min="15363" max="15363" width="20.77734375" style="350" bestFit="1" customWidth="1"/>
    <col min="15364" max="15364" width="19.44140625" style="350" customWidth="1"/>
    <col min="15365" max="15371" width="15.77734375" style="350" customWidth="1"/>
    <col min="15372" max="15372" width="15.5546875" style="350" customWidth="1"/>
    <col min="15373" max="15374" width="11.77734375" style="350" customWidth="1"/>
    <col min="15375" max="15616" width="8.88671875" style="350"/>
    <col min="15617" max="15617" width="8" style="350" customWidth="1"/>
    <col min="15618" max="15618" width="44.6640625" style="350" customWidth="1"/>
    <col min="15619" max="15619" width="20.77734375" style="350" bestFit="1" customWidth="1"/>
    <col min="15620" max="15620" width="19.44140625" style="350" customWidth="1"/>
    <col min="15621" max="15627" width="15.77734375" style="350" customWidth="1"/>
    <col min="15628" max="15628" width="15.5546875" style="350" customWidth="1"/>
    <col min="15629" max="15630" width="11.77734375" style="350" customWidth="1"/>
    <col min="15631" max="15872" width="8.88671875" style="350"/>
    <col min="15873" max="15873" width="8" style="350" customWidth="1"/>
    <col min="15874" max="15874" width="44.6640625" style="350" customWidth="1"/>
    <col min="15875" max="15875" width="20.77734375" style="350" bestFit="1" customWidth="1"/>
    <col min="15876" max="15876" width="19.44140625" style="350" customWidth="1"/>
    <col min="15877" max="15883" width="15.77734375" style="350" customWidth="1"/>
    <col min="15884" max="15884" width="15.5546875" style="350" customWidth="1"/>
    <col min="15885" max="15886" width="11.77734375" style="350" customWidth="1"/>
    <col min="15887" max="16128" width="8.88671875" style="350"/>
    <col min="16129" max="16129" width="8" style="350" customWidth="1"/>
    <col min="16130" max="16130" width="44.6640625" style="350" customWidth="1"/>
    <col min="16131" max="16131" width="20.77734375" style="350" bestFit="1" customWidth="1"/>
    <col min="16132" max="16132" width="19.44140625" style="350" customWidth="1"/>
    <col min="16133" max="16139" width="15.77734375" style="350" customWidth="1"/>
    <col min="16140" max="16140" width="15.5546875" style="350" customWidth="1"/>
    <col min="16141" max="16142" width="11.77734375" style="350" customWidth="1"/>
    <col min="16143" max="16384" width="8.88671875" style="350"/>
  </cols>
  <sheetData>
    <row r="1" spans="1:12" ht="15">
      <c r="A1" s="428" t="s">
        <v>483</v>
      </c>
      <c r="B1" s="428" t="s">
        <v>380</v>
      </c>
      <c r="C1" s="428" t="s">
        <v>380</v>
      </c>
      <c r="D1" s="428" t="s">
        <v>380</v>
      </c>
      <c r="E1" s="428" t="s">
        <v>380</v>
      </c>
      <c r="F1" s="428" t="s">
        <v>380</v>
      </c>
      <c r="G1" s="428" t="s">
        <v>380</v>
      </c>
      <c r="H1" s="349"/>
      <c r="I1" s="349"/>
    </row>
    <row r="2" spans="1:12" ht="15">
      <c r="A2" s="429" t="s">
        <v>482</v>
      </c>
      <c r="B2" s="429"/>
      <c r="C2" s="429"/>
      <c r="D2" s="429"/>
      <c r="E2" s="429"/>
      <c r="F2" s="429"/>
      <c r="G2" s="429"/>
      <c r="H2" s="349"/>
      <c r="I2" s="349"/>
      <c r="J2" s="349"/>
      <c r="L2" s="351"/>
    </row>
    <row r="3" spans="1:12" ht="15">
      <c r="A3" s="429" t="s">
        <v>382</v>
      </c>
      <c r="B3" s="429"/>
      <c r="C3" s="429"/>
      <c r="D3" s="429"/>
      <c r="E3" s="429"/>
      <c r="F3" s="429"/>
      <c r="G3" s="429"/>
      <c r="H3" s="349"/>
      <c r="I3" s="349"/>
      <c r="J3" s="349"/>
    </row>
    <row r="4" spans="1:12" ht="15">
      <c r="A4" s="430" t="s">
        <v>400</v>
      </c>
      <c r="B4" s="430"/>
      <c r="C4" s="430"/>
      <c r="D4" s="430"/>
      <c r="E4" s="430"/>
      <c r="F4" s="430"/>
      <c r="G4" s="430"/>
      <c r="H4" s="349"/>
      <c r="I4" s="349"/>
      <c r="J4" s="349"/>
    </row>
    <row r="5" spans="1:12">
      <c r="A5" s="349"/>
      <c r="B5" s="191"/>
      <c r="C5" s="191"/>
      <c r="D5" s="191"/>
      <c r="E5" s="192"/>
      <c r="F5" s="193"/>
      <c r="H5" s="193"/>
      <c r="J5" s="193"/>
      <c r="L5" s="193"/>
    </row>
    <row r="6" spans="1:12" ht="12.75" customHeight="1">
      <c r="A6" s="349"/>
      <c r="B6" s="191"/>
      <c r="C6" s="425" t="s">
        <v>383</v>
      </c>
      <c r="D6" s="426"/>
      <c r="E6" s="426"/>
      <c r="F6" s="426"/>
      <c r="G6" s="427"/>
      <c r="H6" s="194"/>
      <c r="I6" s="194"/>
      <c r="J6" s="194"/>
      <c r="K6" s="194"/>
      <c r="L6" s="352"/>
    </row>
    <row r="7" spans="1:12" s="356" customFormat="1" ht="25.5">
      <c r="A7" s="353" t="s">
        <v>384</v>
      </c>
      <c r="B7" s="196" t="s">
        <v>385</v>
      </c>
      <c r="C7" s="197" t="s">
        <v>38</v>
      </c>
      <c r="D7" s="197" t="s">
        <v>386</v>
      </c>
      <c r="E7" s="197" t="s">
        <v>387</v>
      </c>
      <c r="F7" s="197" t="s">
        <v>388</v>
      </c>
      <c r="G7" s="196" t="s">
        <v>389</v>
      </c>
      <c r="H7" s="354"/>
      <c r="I7" s="355"/>
      <c r="J7" s="355"/>
      <c r="K7" s="355"/>
      <c r="L7" s="352"/>
    </row>
    <row r="8" spans="1:12" s="358" customFormat="1">
      <c r="A8" s="357"/>
      <c r="B8" s="198" t="s">
        <v>390</v>
      </c>
      <c r="C8" s="199" t="s">
        <v>391</v>
      </c>
      <c r="D8" s="199" t="s">
        <v>392</v>
      </c>
      <c r="E8" s="199" t="s">
        <v>393</v>
      </c>
      <c r="F8" s="199" t="s">
        <v>394</v>
      </c>
      <c r="G8" s="200" t="s">
        <v>395</v>
      </c>
      <c r="H8" s="336"/>
      <c r="L8" s="352"/>
    </row>
    <row r="9" spans="1:12" s="358" customFormat="1" ht="44.25" customHeight="1">
      <c r="A9" s="357"/>
      <c r="B9" s="198" t="s">
        <v>16</v>
      </c>
      <c r="C9" s="202" t="s">
        <v>372</v>
      </c>
      <c r="D9" s="202" t="s">
        <v>373</v>
      </c>
      <c r="E9" s="202" t="s">
        <v>374</v>
      </c>
      <c r="F9" s="202" t="s">
        <v>375</v>
      </c>
      <c r="G9" s="203" t="s">
        <v>376</v>
      </c>
      <c r="H9" s="336"/>
      <c r="L9" s="352"/>
    </row>
    <row r="10" spans="1:12">
      <c r="A10" s="359">
        <v>1</v>
      </c>
      <c r="B10" s="204" t="s">
        <v>396</v>
      </c>
      <c r="C10" s="361">
        <v>1807420338</v>
      </c>
      <c r="D10" s="362">
        <v>0</v>
      </c>
      <c r="E10" s="363">
        <v>18837708.91</v>
      </c>
      <c r="F10" s="362">
        <v>0</v>
      </c>
      <c r="G10" s="364">
        <v>14604920.93</v>
      </c>
      <c r="H10" s="336"/>
      <c r="L10" s="352"/>
    </row>
    <row r="11" spans="1:12">
      <c r="A11" s="349"/>
      <c r="B11" s="205"/>
      <c r="C11" s="206"/>
      <c r="D11" s="207"/>
      <c r="E11" s="207"/>
      <c r="F11" s="207"/>
      <c r="G11" s="206"/>
      <c r="H11" s="206"/>
      <c r="I11" s="206"/>
      <c r="J11" s="352"/>
      <c r="K11" s="352"/>
      <c r="L11" s="352"/>
    </row>
    <row r="12" spans="1:12" ht="12.75" customHeight="1">
      <c r="A12" s="349"/>
      <c r="B12" s="191"/>
      <c r="C12" s="431" t="s">
        <v>397</v>
      </c>
      <c r="D12" s="432"/>
      <c r="E12" s="432"/>
      <c r="F12" s="432"/>
      <c r="G12" s="432"/>
      <c r="H12" s="336"/>
      <c r="I12" s="336"/>
      <c r="J12" s="336"/>
      <c r="K12" s="336"/>
      <c r="L12" s="352"/>
    </row>
    <row r="13" spans="1:12" s="356" customFormat="1" ht="25.5">
      <c r="A13" s="353" t="s">
        <v>384</v>
      </c>
      <c r="B13" s="196" t="s">
        <v>385</v>
      </c>
      <c r="C13" s="197" t="s">
        <v>38</v>
      </c>
      <c r="D13" s="197" t="s">
        <v>386</v>
      </c>
      <c r="E13" s="197" t="s">
        <v>387</v>
      </c>
      <c r="F13" s="197" t="s">
        <v>388</v>
      </c>
      <c r="G13" s="208" t="s">
        <v>389</v>
      </c>
      <c r="H13" s="336"/>
      <c r="I13" s="336"/>
      <c r="J13" s="336"/>
      <c r="K13" s="336"/>
      <c r="L13" s="352"/>
    </row>
    <row r="14" spans="1:12" s="358" customFormat="1">
      <c r="A14" s="357"/>
      <c r="B14" s="198" t="s">
        <v>390</v>
      </c>
      <c r="C14" s="199" t="s">
        <v>391</v>
      </c>
      <c r="D14" s="199" t="s">
        <v>392</v>
      </c>
      <c r="E14" s="199" t="s">
        <v>393</v>
      </c>
      <c r="F14" s="199" t="s">
        <v>394</v>
      </c>
      <c r="G14" s="200" t="s">
        <v>395</v>
      </c>
      <c r="H14" s="336"/>
      <c r="I14" s="336"/>
      <c r="J14" s="336"/>
      <c r="K14" s="336"/>
      <c r="L14" s="352"/>
    </row>
    <row r="15" spans="1:12" s="358" customFormat="1" ht="44.25" customHeight="1">
      <c r="A15" s="357"/>
      <c r="B15" s="198" t="s">
        <v>16</v>
      </c>
      <c r="C15" s="202" t="s">
        <v>377</v>
      </c>
      <c r="D15" s="202" t="str">
        <f>"Company Records (Included in total in Column "&amp;C14&amp;")"</f>
        <v>Company Records (Included in total in Column (d))</v>
      </c>
      <c r="E15" s="202" t="s">
        <v>378</v>
      </c>
      <c r="F15" s="202" t="str">
        <f>"Company Records (Included in total in Column "&amp;E14&amp;")"</f>
        <v>Company Records (Included in total in Column (h))</v>
      </c>
      <c r="G15" s="203" t="s">
        <v>379</v>
      </c>
      <c r="H15" s="336"/>
      <c r="I15" s="336"/>
      <c r="J15" s="336"/>
      <c r="K15" s="336"/>
      <c r="L15" s="352"/>
    </row>
    <row r="16" spans="1:12">
      <c r="A16" s="359">
        <v>2</v>
      </c>
      <c r="B16" s="204" t="s">
        <v>396</v>
      </c>
      <c r="C16" s="361">
        <v>66769847</v>
      </c>
      <c r="D16" s="362">
        <v>0</v>
      </c>
      <c r="E16" s="363">
        <v>386938</v>
      </c>
      <c r="F16" s="362">
        <v>0</v>
      </c>
      <c r="G16" s="364">
        <v>4626891.08</v>
      </c>
      <c r="H16" s="336"/>
      <c r="I16" s="336"/>
      <c r="J16" s="336"/>
      <c r="K16" s="336"/>
      <c r="L16" s="352"/>
    </row>
    <row r="17" spans="1:12">
      <c r="A17" s="349"/>
      <c r="B17" s="205"/>
      <c r="C17" s="206"/>
      <c r="D17" s="207"/>
      <c r="E17" s="207"/>
      <c r="F17" s="207"/>
      <c r="G17" s="206"/>
      <c r="H17" s="336"/>
      <c r="I17" s="336"/>
      <c r="J17" s="336"/>
      <c r="K17" s="336"/>
      <c r="L17" s="352"/>
    </row>
    <row r="18" spans="1:12" ht="25.5" customHeight="1">
      <c r="A18" s="349"/>
      <c r="B18" s="191"/>
      <c r="C18" s="425" t="s">
        <v>558</v>
      </c>
      <c r="D18" s="426"/>
      <c r="E18" s="426"/>
      <c r="F18" s="426"/>
      <c r="G18" s="427"/>
      <c r="H18" s="206"/>
      <c r="I18" s="206"/>
    </row>
    <row r="19" spans="1:12" ht="25.5">
      <c r="A19" s="353" t="s">
        <v>384</v>
      </c>
      <c r="B19" s="196" t="s">
        <v>385</v>
      </c>
      <c r="C19" s="197" t="s">
        <v>38</v>
      </c>
      <c r="D19" s="197" t="s">
        <v>386</v>
      </c>
      <c r="E19" s="197" t="s">
        <v>387</v>
      </c>
      <c r="F19" s="197" t="s">
        <v>388</v>
      </c>
      <c r="G19" s="196" t="s">
        <v>389</v>
      </c>
    </row>
    <row r="20" spans="1:12">
      <c r="A20" s="357"/>
      <c r="B20" s="198" t="s">
        <v>390</v>
      </c>
      <c r="C20" s="199" t="s">
        <v>391</v>
      </c>
      <c r="D20" s="199" t="s">
        <v>392</v>
      </c>
      <c r="E20" s="199" t="s">
        <v>393</v>
      </c>
      <c r="F20" s="199" t="s">
        <v>394</v>
      </c>
      <c r="G20" s="200" t="s">
        <v>395</v>
      </c>
    </row>
    <row r="21" spans="1:12" ht="24">
      <c r="A21" s="357"/>
      <c r="B21" s="198" t="s">
        <v>16</v>
      </c>
      <c r="C21" s="202" t="s">
        <v>372</v>
      </c>
      <c r="D21" s="202" t="s">
        <v>373</v>
      </c>
      <c r="E21" s="202" t="s">
        <v>374</v>
      </c>
      <c r="F21" s="202" t="s">
        <v>375</v>
      </c>
      <c r="G21" s="203" t="s">
        <v>376</v>
      </c>
    </row>
    <row r="22" spans="1:12">
      <c r="A22" s="359">
        <v>3</v>
      </c>
      <c r="B22" s="204" t="s">
        <v>396</v>
      </c>
      <c r="C22" s="361">
        <v>26942059.109999999</v>
      </c>
      <c r="D22" s="362">
        <v>0</v>
      </c>
      <c r="E22" s="363">
        <v>0</v>
      </c>
      <c r="F22" s="362">
        <v>0</v>
      </c>
      <c r="G22" s="364">
        <v>0</v>
      </c>
    </row>
  </sheetData>
  <mergeCells count="7">
    <mergeCell ref="C18:G18"/>
    <mergeCell ref="A1:G1"/>
    <mergeCell ref="A2:G2"/>
    <mergeCell ref="A3:G3"/>
    <mergeCell ref="A4:G4"/>
    <mergeCell ref="C6:G6"/>
    <mergeCell ref="C12:G12"/>
  </mergeCells>
  <pageMargins left="0.7" right="0.7" top="0.75" bottom="0.75" header="0.3" footer="0.3"/>
  <pageSetup scale="73" fitToHeight="0" orientation="landscape" cellComments="asDisplayed" r:id="rId1"/>
  <headerFooter>
    <oddHeader>&amp;RPage  &amp;P of &amp;N</oddHead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7"/>
  <sheetViews>
    <sheetView view="pageBreakPreview" zoomScale="85" zoomScaleNormal="75" zoomScaleSheetLayoutView="85" workbookViewId="0">
      <selection activeCell="E19" sqref="E19"/>
    </sheetView>
  </sheetViews>
  <sheetFormatPr defaultRowHeight="12.75"/>
  <cols>
    <col min="1" max="1" width="8.88671875" style="215"/>
    <col min="2" max="2" width="0.6640625" style="214" customWidth="1"/>
    <col min="3" max="3" width="32.33203125" style="215" customWidth="1"/>
    <col min="4" max="4" width="30.21875" style="215" bestFit="1" customWidth="1"/>
    <col min="5" max="5" width="18.109375" style="215" customWidth="1"/>
    <col min="6" max="6" width="1.33203125" style="215" customWidth="1"/>
    <col min="7" max="7" width="4.33203125" style="215" customWidth="1"/>
    <col min="8" max="8" width="9.5546875" style="215" bestFit="1" customWidth="1"/>
    <col min="9" max="9" width="8.88671875" style="215"/>
    <col min="10" max="10" width="7.77734375" style="215" bestFit="1" customWidth="1"/>
    <col min="11" max="11" width="13.77734375" style="215" customWidth="1"/>
    <col min="12" max="12" width="12.109375" style="215" bestFit="1" customWidth="1"/>
    <col min="13" max="254" width="8.88671875" style="215"/>
    <col min="255" max="255" width="0.6640625" style="215" customWidth="1"/>
    <col min="256" max="256" width="32.33203125" style="215" customWidth="1"/>
    <col min="257" max="257" width="30.21875" style="215" bestFit="1" customWidth="1"/>
    <col min="258" max="258" width="18.109375" style="215" customWidth="1"/>
    <col min="259" max="259" width="1.33203125" style="215" customWidth="1"/>
    <col min="260" max="260" width="18.33203125" style="215" customWidth="1"/>
    <col min="261" max="261" width="2.21875" style="215" customWidth="1"/>
    <col min="262" max="262" width="15.5546875" style="215" customWidth="1"/>
    <col min="263" max="263" width="4.33203125" style="215" customWidth="1"/>
    <col min="264" max="265" width="8.88671875" style="215"/>
    <col min="266" max="266" width="7.77734375" style="215" bestFit="1" customWidth="1"/>
    <col min="267" max="267" width="13.77734375" style="215" customWidth="1"/>
    <col min="268" max="268" width="12.109375" style="215" bestFit="1" customWidth="1"/>
    <col min="269" max="510" width="8.88671875" style="215"/>
    <col min="511" max="511" width="0.6640625" style="215" customWidth="1"/>
    <col min="512" max="512" width="32.33203125" style="215" customWidth="1"/>
    <col min="513" max="513" width="30.21875" style="215" bestFit="1" customWidth="1"/>
    <col min="514" max="514" width="18.109375" style="215" customWidth="1"/>
    <col min="515" max="515" width="1.33203125" style="215" customWidth="1"/>
    <col min="516" max="516" width="18.33203125" style="215" customWidth="1"/>
    <col min="517" max="517" width="2.21875" style="215" customWidth="1"/>
    <col min="518" max="518" width="15.5546875" style="215" customWidth="1"/>
    <col min="519" max="519" width="4.33203125" style="215" customWidth="1"/>
    <col min="520" max="521" width="8.88671875" style="215"/>
    <col min="522" max="522" width="7.77734375" style="215" bestFit="1" customWidth="1"/>
    <col min="523" max="523" width="13.77734375" style="215" customWidth="1"/>
    <col min="524" max="524" width="12.109375" style="215" bestFit="1" customWidth="1"/>
    <col min="525" max="766" width="8.88671875" style="215"/>
    <col min="767" max="767" width="0.6640625" style="215" customWidth="1"/>
    <col min="768" max="768" width="32.33203125" style="215" customWidth="1"/>
    <col min="769" max="769" width="30.21875" style="215" bestFit="1" customWidth="1"/>
    <col min="770" max="770" width="18.109375" style="215" customWidth="1"/>
    <col min="771" max="771" width="1.33203125" style="215" customWidth="1"/>
    <col min="772" max="772" width="18.33203125" style="215" customWidth="1"/>
    <col min="773" max="773" width="2.21875" style="215" customWidth="1"/>
    <col min="774" max="774" width="15.5546875" style="215" customWidth="1"/>
    <col min="775" max="775" width="4.33203125" style="215" customWidth="1"/>
    <col min="776" max="777" width="8.88671875" style="215"/>
    <col min="778" max="778" width="7.77734375" style="215" bestFit="1" customWidth="1"/>
    <col min="779" max="779" width="13.77734375" style="215" customWidth="1"/>
    <col min="780" max="780" width="12.109375" style="215" bestFit="1" customWidth="1"/>
    <col min="781" max="1022" width="8.88671875" style="215"/>
    <col min="1023" max="1023" width="0.6640625" style="215" customWidth="1"/>
    <col min="1024" max="1024" width="32.33203125" style="215" customWidth="1"/>
    <col min="1025" max="1025" width="30.21875" style="215" bestFit="1" customWidth="1"/>
    <col min="1026" max="1026" width="18.109375" style="215" customWidth="1"/>
    <col min="1027" max="1027" width="1.33203125" style="215" customWidth="1"/>
    <col min="1028" max="1028" width="18.33203125" style="215" customWidth="1"/>
    <col min="1029" max="1029" width="2.21875" style="215" customWidth="1"/>
    <col min="1030" max="1030" width="15.5546875" style="215" customWidth="1"/>
    <col min="1031" max="1031" width="4.33203125" style="215" customWidth="1"/>
    <col min="1032" max="1033" width="8.88671875" style="215"/>
    <col min="1034" max="1034" width="7.77734375" style="215" bestFit="1" customWidth="1"/>
    <col min="1035" max="1035" width="13.77734375" style="215" customWidth="1"/>
    <col min="1036" max="1036" width="12.109375" style="215" bestFit="1" customWidth="1"/>
    <col min="1037" max="1278" width="8.88671875" style="215"/>
    <col min="1279" max="1279" width="0.6640625" style="215" customWidth="1"/>
    <col min="1280" max="1280" width="32.33203125" style="215" customWidth="1"/>
    <col min="1281" max="1281" width="30.21875" style="215" bestFit="1" customWidth="1"/>
    <col min="1282" max="1282" width="18.109375" style="215" customWidth="1"/>
    <col min="1283" max="1283" width="1.33203125" style="215" customWidth="1"/>
    <col min="1284" max="1284" width="18.33203125" style="215" customWidth="1"/>
    <col min="1285" max="1285" width="2.21875" style="215" customWidth="1"/>
    <col min="1286" max="1286" width="15.5546875" style="215" customWidth="1"/>
    <col min="1287" max="1287" width="4.33203125" style="215" customWidth="1"/>
    <col min="1288" max="1289" width="8.88671875" style="215"/>
    <col min="1290" max="1290" width="7.77734375" style="215" bestFit="1" customWidth="1"/>
    <col min="1291" max="1291" width="13.77734375" style="215" customWidth="1"/>
    <col min="1292" max="1292" width="12.109375" style="215" bestFit="1" customWidth="1"/>
    <col min="1293" max="1534" width="8.88671875" style="215"/>
    <col min="1535" max="1535" width="0.6640625" style="215" customWidth="1"/>
    <col min="1536" max="1536" width="32.33203125" style="215" customWidth="1"/>
    <col min="1537" max="1537" width="30.21875" style="215" bestFit="1" customWidth="1"/>
    <col min="1538" max="1538" width="18.109375" style="215" customWidth="1"/>
    <col min="1539" max="1539" width="1.33203125" style="215" customWidth="1"/>
    <col min="1540" max="1540" width="18.33203125" style="215" customWidth="1"/>
    <col min="1541" max="1541" width="2.21875" style="215" customWidth="1"/>
    <col min="1542" max="1542" width="15.5546875" style="215" customWidth="1"/>
    <col min="1543" max="1543" width="4.33203125" style="215" customWidth="1"/>
    <col min="1544" max="1545" width="8.88671875" style="215"/>
    <col min="1546" max="1546" width="7.77734375" style="215" bestFit="1" customWidth="1"/>
    <col min="1547" max="1547" width="13.77734375" style="215" customWidth="1"/>
    <col min="1548" max="1548" width="12.109375" style="215" bestFit="1" customWidth="1"/>
    <col min="1549" max="1790" width="8.88671875" style="215"/>
    <col min="1791" max="1791" width="0.6640625" style="215" customWidth="1"/>
    <col min="1792" max="1792" width="32.33203125" style="215" customWidth="1"/>
    <col min="1793" max="1793" width="30.21875" style="215" bestFit="1" customWidth="1"/>
    <col min="1794" max="1794" width="18.109375" style="215" customWidth="1"/>
    <col min="1795" max="1795" width="1.33203125" style="215" customWidth="1"/>
    <col min="1796" max="1796" width="18.33203125" style="215" customWidth="1"/>
    <col min="1797" max="1797" width="2.21875" style="215" customWidth="1"/>
    <col min="1798" max="1798" width="15.5546875" style="215" customWidth="1"/>
    <col min="1799" max="1799" width="4.33203125" style="215" customWidth="1"/>
    <col min="1800" max="1801" width="8.88671875" style="215"/>
    <col min="1802" max="1802" width="7.77734375" style="215" bestFit="1" customWidth="1"/>
    <col min="1803" max="1803" width="13.77734375" style="215" customWidth="1"/>
    <col min="1804" max="1804" width="12.109375" style="215" bestFit="1" customWidth="1"/>
    <col min="1805" max="2046" width="8.88671875" style="215"/>
    <col min="2047" max="2047" width="0.6640625" style="215" customWidth="1"/>
    <col min="2048" max="2048" width="32.33203125" style="215" customWidth="1"/>
    <col min="2049" max="2049" width="30.21875" style="215" bestFit="1" customWidth="1"/>
    <col min="2050" max="2050" width="18.109375" style="215" customWidth="1"/>
    <col min="2051" max="2051" width="1.33203125" style="215" customWidth="1"/>
    <col min="2052" max="2052" width="18.33203125" style="215" customWidth="1"/>
    <col min="2053" max="2053" width="2.21875" style="215" customWidth="1"/>
    <col min="2054" max="2054" width="15.5546875" style="215" customWidth="1"/>
    <col min="2055" max="2055" width="4.33203125" style="215" customWidth="1"/>
    <col min="2056" max="2057" width="8.88671875" style="215"/>
    <col min="2058" max="2058" width="7.77734375" style="215" bestFit="1" customWidth="1"/>
    <col min="2059" max="2059" width="13.77734375" style="215" customWidth="1"/>
    <col min="2060" max="2060" width="12.109375" style="215" bestFit="1" customWidth="1"/>
    <col min="2061" max="2302" width="8.88671875" style="215"/>
    <col min="2303" max="2303" width="0.6640625" style="215" customWidth="1"/>
    <col min="2304" max="2304" width="32.33203125" style="215" customWidth="1"/>
    <col min="2305" max="2305" width="30.21875" style="215" bestFit="1" customWidth="1"/>
    <col min="2306" max="2306" width="18.109375" style="215" customWidth="1"/>
    <col min="2307" max="2307" width="1.33203125" style="215" customWidth="1"/>
    <col min="2308" max="2308" width="18.33203125" style="215" customWidth="1"/>
    <col min="2309" max="2309" width="2.21875" style="215" customWidth="1"/>
    <col min="2310" max="2310" width="15.5546875" style="215" customWidth="1"/>
    <col min="2311" max="2311" width="4.33203125" style="215" customWidth="1"/>
    <col min="2312" max="2313" width="8.88671875" style="215"/>
    <col min="2314" max="2314" width="7.77734375" style="215" bestFit="1" customWidth="1"/>
    <col min="2315" max="2315" width="13.77734375" style="215" customWidth="1"/>
    <col min="2316" max="2316" width="12.109375" style="215" bestFit="1" customWidth="1"/>
    <col min="2317" max="2558" width="8.88671875" style="215"/>
    <col min="2559" max="2559" width="0.6640625" style="215" customWidth="1"/>
    <col min="2560" max="2560" width="32.33203125" style="215" customWidth="1"/>
    <col min="2561" max="2561" width="30.21875" style="215" bestFit="1" customWidth="1"/>
    <col min="2562" max="2562" width="18.109375" style="215" customWidth="1"/>
    <col min="2563" max="2563" width="1.33203125" style="215" customWidth="1"/>
    <col min="2564" max="2564" width="18.33203125" style="215" customWidth="1"/>
    <col min="2565" max="2565" width="2.21875" style="215" customWidth="1"/>
    <col min="2566" max="2566" width="15.5546875" style="215" customWidth="1"/>
    <col min="2567" max="2567" width="4.33203125" style="215" customWidth="1"/>
    <col min="2568" max="2569" width="8.88671875" style="215"/>
    <col min="2570" max="2570" width="7.77734375" style="215" bestFit="1" customWidth="1"/>
    <col min="2571" max="2571" width="13.77734375" style="215" customWidth="1"/>
    <col min="2572" max="2572" width="12.109375" style="215" bestFit="1" customWidth="1"/>
    <col min="2573" max="2814" width="8.88671875" style="215"/>
    <col min="2815" max="2815" width="0.6640625" style="215" customWidth="1"/>
    <col min="2816" max="2816" width="32.33203125" style="215" customWidth="1"/>
    <col min="2817" max="2817" width="30.21875" style="215" bestFit="1" customWidth="1"/>
    <col min="2818" max="2818" width="18.109375" style="215" customWidth="1"/>
    <col min="2819" max="2819" width="1.33203125" style="215" customWidth="1"/>
    <col min="2820" max="2820" width="18.33203125" style="215" customWidth="1"/>
    <col min="2821" max="2821" width="2.21875" style="215" customWidth="1"/>
    <col min="2822" max="2822" width="15.5546875" style="215" customWidth="1"/>
    <col min="2823" max="2823" width="4.33203125" style="215" customWidth="1"/>
    <col min="2824" max="2825" width="8.88671875" style="215"/>
    <col min="2826" max="2826" width="7.77734375" style="215" bestFit="1" customWidth="1"/>
    <col min="2827" max="2827" width="13.77734375" style="215" customWidth="1"/>
    <col min="2828" max="2828" width="12.109375" style="215" bestFit="1" customWidth="1"/>
    <col min="2829" max="3070" width="8.88671875" style="215"/>
    <col min="3071" max="3071" width="0.6640625" style="215" customWidth="1"/>
    <col min="3072" max="3072" width="32.33203125" style="215" customWidth="1"/>
    <col min="3073" max="3073" width="30.21875" style="215" bestFit="1" customWidth="1"/>
    <col min="3074" max="3074" width="18.109375" style="215" customWidth="1"/>
    <col min="3075" max="3075" width="1.33203125" style="215" customWidth="1"/>
    <col min="3076" max="3076" width="18.33203125" style="215" customWidth="1"/>
    <col min="3077" max="3077" width="2.21875" style="215" customWidth="1"/>
    <col min="3078" max="3078" width="15.5546875" style="215" customWidth="1"/>
    <col min="3079" max="3079" width="4.33203125" style="215" customWidth="1"/>
    <col min="3080" max="3081" width="8.88671875" style="215"/>
    <col min="3082" max="3082" width="7.77734375" style="215" bestFit="1" customWidth="1"/>
    <col min="3083" max="3083" width="13.77734375" style="215" customWidth="1"/>
    <col min="3084" max="3084" width="12.109375" style="215" bestFit="1" customWidth="1"/>
    <col min="3085" max="3326" width="8.88671875" style="215"/>
    <col min="3327" max="3327" width="0.6640625" style="215" customWidth="1"/>
    <col min="3328" max="3328" width="32.33203125" style="215" customWidth="1"/>
    <col min="3329" max="3329" width="30.21875" style="215" bestFit="1" customWidth="1"/>
    <col min="3330" max="3330" width="18.109375" style="215" customWidth="1"/>
    <col min="3331" max="3331" width="1.33203125" style="215" customWidth="1"/>
    <col min="3332" max="3332" width="18.33203125" style="215" customWidth="1"/>
    <col min="3333" max="3333" width="2.21875" style="215" customWidth="1"/>
    <col min="3334" max="3334" width="15.5546875" style="215" customWidth="1"/>
    <col min="3335" max="3335" width="4.33203125" style="215" customWidth="1"/>
    <col min="3336" max="3337" width="8.88671875" style="215"/>
    <col min="3338" max="3338" width="7.77734375" style="215" bestFit="1" customWidth="1"/>
    <col min="3339" max="3339" width="13.77734375" style="215" customWidth="1"/>
    <col min="3340" max="3340" width="12.109375" style="215" bestFit="1" customWidth="1"/>
    <col min="3341" max="3582" width="8.88671875" style="215"/>
    <col min="3583" max="3583" width="0.6640625" style="215" customWidth="1"/>
    <col min="3584" max="3584" width="32.33203125" style="215" customWidth="1"/>
    <col min="3585" max="3585" width="30.21875" style="215" bestFit="1" customWidth="1"/>
    <col min="3586" max="3586" width="18.109375" style="215" customWidth="1"/>
    <col min="3587" max="3587" width="1.33203125" style="215" customWidth="1"/>
    <col min="3588" max="3588" width="18.33203125" style="215" customWidth="1"/>
    <col min="3589" max="3589" width="2.21875" style="215" customWidth="1"/>
    <col min="3590" max="3590" width="15.5546875" style="215" customWidth="1"/>
    <col min="3591" max="3591" width="4.33203125" style="215" customWidth="1"/>
    <col min="3592" max="3593" width="8.88671875" style="215"/>
    <col min="3594" max="3594" width="7.77734375" style="215" bestFit="1" customWidth="1"/>
    <col min="3595" max="3595" width="13.77734375" style="215" customWidth="1"/>
    <col min="3596" max="3596" width="12.109375" style="215" bestFit="1" customWidth="1"/>
    <col min="3597" max="3838" width="8.88671875" style="215"/>
    <col min="3839" max="3839" width="0.6640625" style="215" customWidth="1"/>
    <col min="3840" max="3840" width="32.33203125" style="215" customWidth="1"/>
    <col min="3841" max="3841" width="30.21875" style="215" bestFit="1" customWidth="1"/>
    <col min="3842" max="3842" width="18.109375" style="215" customWidth="1"/>
    <col min="3843" max="3843" width="1.33203125" style="215" customWidth="1"/>
    <col min="3844" max="3844" width="18.33203125" style="215" customWidth="1"/>
    <col min="3845" max="3845" width="2.21875" style="215" customWidth="1"/>
    <col min="3846" max="3846" width="15.5546875" style="215" customWidth="1"/>
    <col min="3847" max="3847" width="4.33203125" style="215" customWidth="1"/>
    <col min="3848" max="3849" width="8.88671875" style="215"/>
    <col min="3850" max="3850" width="7.77734375" style="215" bestFit="1" customWidth="1"/>
    <col min="3851" max="3851" width="13.77734375" style="215" customWidth="1"/>
    <col min="3852" max="3852" width="12.109375" style="215" bestFit="1" customWidth="1"/>
    <col min="3853" max="4094" width="8.88671875" style="215"/>
    <col min="4095" max="4095" width="0.6640625" style="215" customWidth="1"/>
    <col min="4096" max="4096" width="32.33203125" style="215" customWidth="1"/>
    <col min="4097" max="4097" width="30.21875" style="215" bestFit="1" customWidth="1"/>
    <col min="4098" max="4098" width="18.109375" style="215" customWidth="1"/>
    <col min="4099" max="4099" width="1.33203125" style="215" customWidth="1"/>
    <col min="4100" max="4100" width="18.33203125" style="215" customWidth="1"/>
    <col min="4101" max="4101" width="2.21875" style="215" customWidth="1"/>
    <col min="4102" max="4102" width="15.5546875" style="215" customWidth="1"/>
    <col min="4103" max="4103" width="4.33203125" style="215" customWidth="1"/>
    <col min="4104" max="4105" width="8.88671875" style="215"/>
    <col min="4106" max="4106" width="7.77734375" style="215" bestFit="1" customWidth="1"/>
    <col min="4107" max="4107" width="13.77734375" style="215" customWidth="1"/>
    <col min="4108" max="4108" width="12.109375" style="215" bestFit="1" customWidth="1"/>
    <col min="4109" max="4350" width="8.88671875" style="215"/>
    <col min="4351" max="4351" width="0.6640625" style="215" customWidth="1"/>
    <col min="4352" max="4352" width="32.33203125" style="215" customWidth="1"/>
    <col min="4353" max="4353" width="30.21875" style="215" bestFit="1" customWidth="1"/>
    <col min="4354" max="4354" width="18.109375" style="215" customWidth="1"/>
    <col min="4355" max="4355" width="1.33203125" style="215" customWidth="1"/>
    <col min="4356" max="4356" width="18.33203125" style="215" customWidth="1"/>
    <col min="4357" max="4357" width="2.21875" style="215" customWidth="1"/>
    <col min="4358" max="4358" width="15.5546875" style="215" customWidth="1"/>
    <col min="4359" max="4359" width="4.33203125" style="215" customWidth="1"/>
    <col min="4360" max="4361" width="8.88671875" style="215"/>
    <col min="4362" max="4362" width="7.77734375" style="215" bestFit="1" customWidth="1"/>
    <col min="4363" max="4363" width="13.77734375" style="215" customWidth="1"/>
    <col min="4364" max="4364" width="12.109375" style="215" bestFit="1" customWidth="1"/>
    <col min="4365" max="4606" width="8.88671875" style="215"/>
    <col min="4607" max="4607" width="0.6640625" style="215" customWidth="1"/>
    <col min="4608" max="4608" width="32.33203125" style="215" customWidth="1"/>
    <col min="4609" max="4609" width="30.21875" style="215" bestFit="1" customWidth="1"/>
    <col min="4610" max="4610" width="18.109375" style="215" customWidth="1"/>
    <col min="4611" max="4611" width="1.33203125" style="215" customWidth="1"/>
    <col min="4612" max="4612" width="18.33203125" style="215" customWidth="1"/>
    <col min="4613" max="4613" width="2.21875" style="215" customWidth="1"/>
    <col min="4614" max="4614" width="15.5546875" style="215" customWidth="1"/>
    <col min="4615" max="4615" width="4.33203125" style="215" customWidth="1"/>
    <col min="4616" max="4617" width="8.88671875" style="215"/>
    <col min="4618" max="4618" width="7.77734375" style="215" bestFit="1" customWidth="1"/>
    <col min="4619" max="4619" width="13.77734375" style="215" customWidth="1"/>
    <col min="4620" max="4620" width="12.109375" style="215" bestFit="1" customWidth="1"/>
    <col min="4621" max="4862" width="8.88671875" style="215"/>
    <col min="4863" max="4863" width="0.6640625" style="215" customWidth="1"/>
    <col min="4864" max="4864" width="32.33203125" style="215" customWidth="1"/>
    <col min="4865" max="4865" width="30.21875" style="215" bestFit="1" customWidth="1"/>
    <col min="4866" max="4866" width="18.109375" style="215" customWidth="1"/>
    <col min="4867" max="4867" width="1.33203125" style="215" customWidth="1"/>
    <col min="4868" max="4868" width="18.33203125" style="215" customWidth="1"/>
    <col min="4869" max="4869" width="2.21875" style="215" customWidth="1"/>
    <col min="4870" max="4870" width="15.5546875" style="215" customWidth="1"/>
    <col min="4871" max="4871" width="4.33203125" style="215" customWidth="1"/>
    <col min="4872" max="4873" width="8.88671875" style="215"/>
    <col min="4874" max="4874" width="7.77734375" style="215" bestFit="1" customWidth="1"/>
    <col min="4875" max="4875" width="13.77734375" style="215" customWidth="1"/>
    <col min="4876" max="4876" width="12.109375" style="215" bestFit="1" customWidth="1"/>
    <col min="4877" max="5118" width="8.88671875" style="215"/>
    <col min="5119" max="5119" width="0.6640625" style="215" customWidth="1"/>
    <col min="5120" max="5120" width="32.33203125" style="215" customWidth="1"/>
    <col min="5121" max="5121" width="30.21875" style="215" bestFit="1" customWidth="1"/>
    <col min="5122" max="5122" width="18.109375" style="215" customWidth="1"/>
    <col min="5123" max="5123" width="1.33203125" style="215" customWidth="1"/>
    <col min="5124" max="5124" width="18.33203125" style="215" customWidth="1"/>
    <col min="5125" max="5125" width="2.21875" style="215" customWidth="1"/>
    <col min="5126" max="5126" width="15.5546875" style="215" customWidth="1"/>
    <col min="5127" max="5127" width="4.33203125" style="215" customWidth="1"/>
    <col min="5128" max="5129" width="8.88671875" style="215"/>
    <col min="5130" max="5130" width="7.77734375" style="215" bestFit="1" customWidth="1"/>
    <col min="5131" max="5131" width="13.77734375" style="215" customWidth="1"/>
    <col min="5132" max="5132" width="12.109375" style="215" bestFit="1" customWidth="1"/>
    <col min="5133" max="5374" width="8.88671875" style="215"/>
    <col min="5375" max="5375" width="0.6640625" style="215" customWidth="1"/>
    <col min="5376" max="5376" width="32.33203125" style="215" customWidth="1"/>
    <col min="5377" max="5377" width="30.21875" style="215" bestFit="1" customWidth="1"/>
    <col min="5378" max="5378" width="18.109375" style="215" customWidth="1"/>
    <col min="5379" max="5379" width="1.33203125" style="215" customWidth="1"/>
    <col min="5380" max="5380" width="18.33203125" style="215" customWidth="1"/>
    <col min="5381" max="5381" width="2.21875" style="215" customWidth="1"/>
    <col min="5382" max="5382" width="15.5546875" style="215" customWidth="1"/>
    <col min="5383" max="5383" width="4.33203125" style="215" customWidth="1"/>
    <col min="5384" max="5385" width="8.88671875" style="215"/>
    <col min="5386" max="5386" width="7.77734375" style="215" bestFit="1" customWidth="1"/>
    <col min="5387" max="5387" width="13.77734375" style="215" customWidth="1"/>
    <col min="5388" max="5388" width="12.109375" style="215" bestFit="1" customWidth="1"/>
    <col min="5389" max="5630" width="8.88671875" style="215"/>
    <col min="5631" max="5631" width="0.6640625" style="215" customWidth="1"/>
    <col min="5632" max="5632" width="32.33203125" style="215" customWidth="1"/>
    <col min="5633" max="5633" width="30.21875" style="215" bestFit="1" customWidth="1"/>
    <col min="5634" max="5634" width="18.109375" style="215" customWidth="1"/>
    <col min="5635" max="5635" width="1.33203125" style="215" customWidth="1"/>
    <col min="5636" max="5636" width="18.33203125" style="215" customWidth="1"/>
    <col min="5637" max="5637" width="2.21875" style="215" customWidth="1"/>
    <col min="5638" max="5638" width="15.5546875" style="215" customWidth="1"/>
    <col min="5639" max="5639" width="4.33203125" style="215" customWidth="1"/>
    <col min="5640" max="5641" width="8.88671875" style="215"/>
    <col min="5642" max="5642" width="7.77734375" style="215" bestFit="1" customWidth="1"/>
    <col min="5643" max="5643" width="13.77734375" style="215" customWidth="1"/>
    <col min="5644" max="5644" width="12.109375" style="215" bestFit="1" customWidth="1"/>
    <col min="5645" max="5886" width="8.88671875" style="215"/>
    <col min="5887" max="5887" width="0.6640625" style="215" customWidth="1"/>
    <col min="5888" max="5888" width="32.33203125" style="215" customWidth="1"/>
    <col min="5889" max="5889" width="30.21875" style="215" bestFit="1" customWidth="1"/>
    <col min="5890" max="5890" width="18.109375" style="215" customWidth="1"/>
    <col min="5891" max="5891" width="1.33203125" style="215" customWidth="1"/>
    <col min="5892" max="5892" width="18.33203125" style="215" customWidth="1"/>
    <col min="5893" max="5893" width="2.21875" style="215" customWidth="1"/>
    <col min="5894" max="5894" width="15.5546875" style="215" customWidth="1"/>
    <col min="5895" max="5895" width="4.33203125" style="215" customWidth="1"/>
    <col min="5896" max="5897" width="8.88671875" style="215"/>
    <col min="5898" max="5898" width="7.77734375" style="215" bestFit="1" customWidth="1"/>
    <col min="5899" max="5899" width="13.77734375" style="215" customWidth="1"/>
    <col min="5900" max="5900" width="12.109375" style="215" bestFit="1" customWidth="1"/>
    <col min="5901" max="6142" width="8.88671875" style="215"/>
    <col min="6143" max="6143" width="0.6640625" style="215" customWidth="1"/>
    <col min="6144" max="6144" width="32.33203125" style="215" customWidth="1"/>
    <col min="6145" max="6145" width="30.21875" style="215" bestFit="1" customWidth="1"/>
    <col min="6146" max="6146" width="18.109375" style="215" customWidth="1"/>
    <col min="6147" max="6147" width="1.33203125" style="215" customWidth="1"/>
    <col min="6148" max="6148" width="18.33203125" style="215" customWidth="1"/>
    <col min="6149" max="6149" width="2.21875" style="215" customWidth="1"/>
    <col min="6150" max="6150" width="15.5546875" style="215" customWidth="1"/>
    <col min="6151" max="6151" width="4.33203125" style="215" customWidth="1"/>
    <col min="6152" max="6153" width="8.88671875" style="215"/>
    <col min="6154" max="6154" width="7.77734375" style="215" bestFit="1" customWidth="1"/>
    <col min="6155" max="6155" width="13.77734375" style="215" customWidth="1"/>
    <col min="6156" max="6156" width="12.109375" style="215" bestFit="1" customWidth="1"/>
    <col min="6157" max="6398" width="8.88671875" style="215"/>
    <col min="6399" max="6399" width="0.6640625" style="215" customWidth="1"/>
    <col min="6400" max="6400" width="32.33203125" style="215" customWidth="1"/>
    <col min="6401" max="6401" width="30.21875" style="215" bestFit="1" customWidth="1"/>
    <col min="6402" max="6402" width="18.109375" style="215" customWidth="1"/>
    <col min="6403" max="6403" width="1.33203125" style="215" customWidth="1"/>
    <col min="6404" max="6404" width="18.33203125" style="215" customWidth="1"/>
    <col min="6405" max="6405" width="2.21875" style="215" customWidth="1"/>
    <col min="6406" max="6406" width="15.5546875" style="215" customWidth="1"/>
    <col min="6407" max="6407" width="4.33203125" style="215" customWidth="1"/>
    <col min="6408" max="6409" width="8.88671875" style="215"/>
    <col min="6410" max="6410" width="7.77734375" style="215" bestFit="1" customWidth="1"/>
    <col min="6411" max="6411" width="13.77734375" style="215" customWidth="1"/>
    <col min="6412" max="6412" width="12.109375" style="215" bestFit="1" customWidth="1"/>
    <col min="6413" max="6654" width="8.88671875" style="215"/>
    <col min="6655" max="6655" width="0.6640625" style="215" customWidth="1"/>
    <col min="6656" max="6656" width="32.33203125" style="215" customWidth="1"/>
    <col min="6657" max="6657" width="30.21875" style="215" bestFit="1" customWidth="1"/>
    <col min="6658" max="6658" width="18.109375" style="215" customWidth="1"/>
    <col min="6659" max="6659" width="1.33203125" style="215" customWidth="1"/>
    <col min="6660" max="6660" width="18.33203125" style="215" customWidth="1"/>
    <col min="6661" max="6661" width="2.21875" style="215" customWidth="1"/>
    <col min="6662" max="6662" width="15.5546875" style="215" customWidth="1"/>
    <col min="6663" max="6663" width="4.33203125" style="215" customWidth="1"/>
    <col min="6664" max="6665" width="8.88671875" style="215"/>
    <col min="6666" max="6666" width="7.77734375" style="215" bestFit="1" customWidth="1"/>
    <col min="6667" max="6667" width="13.77734375" style="215" customWidth="1"/>
    <col min="6668" max="6668" width="12.109375" style="215" bestFit="1" customWidth="1"/>
    <col min="6669" max="6910" width="8.88671875" style="215"/>
    <col min="6911" max="6911" width="0.6640625" style="215" customWidth="1"/>
    <col min="6912" max="6912" width="32.33203125" style="215" customWidth="1"/>
    <col min="6913" max="6913" width="30.21875" style="215" bestFit="1" customWidth="1"/>
    <col min="6914" max="6914" width="18.109375" style="215" customWidth="1"/>
    <col min="6915" max="6915" width="1.33203125" style="215" customWidth="1"/>
    <col min="6916" max="6916" width="18.33203125" style="215" customWidth="1"/>
    <col min="6917" max="6917" width="2.21875" style="215" customWidth="1"/>
    <col min="6918" max="6918" width="15.5546875" style="215" customWidth="1"/>
    <col min="6919" max="6919" width="4.33203125" style="215" customWidth="1"/>
    <col min="6920" max="6921" width="8.88671875" style="215"/>
    <col min="6922" max="6922" width="7.77734375" style="215" bestFit="1" customWidth="1"/>
    <col min="6923" max="6923" width="13.77734375" style="215" customWidth="1"/>
    <col min="6924" max="6924" width="12.109375" style="215" bestFit="1" customWidth="1"/>
    <col min="6925" max="7166" width="8.88671875" style="215"/>
    <col min="7167" max="7167" width="0.6640625" style="215" customWidth="1"/>
    <col min="7168" max="7168" width="32.33203125" style="215" customWidth="1"/>
    <col min="7169" max="7169" width="30.21875" style="215" bestFit="1" customWidth="1"/>
    <col min="7170" max="7170" width="18.109375" style="215" customWidth="1"/>
    <col min="7171" max="7171" width="1.33203125" style="215" customWidth="1"/>
    <col min="7172" max="7172" width="18.33203125" style="215" customWidth="1"/>
    <col min="7173" max="7173" width="2.21875" style="215" customWidth="1"/>
    <col min="7174" max="7174" width="15.5546875" style="215" customWidth="1"/>
    <col min="7175" max="7175" width="4.33203125" style="215" customWidth="1"/>
    <col min="7176" max="7177" width="8.88671875" style="215"/>
    <col min="7178" max="7178" width="7.77734375" style="215" bestFit="1" customWidth="1"/>
    <col min="7179" max="7179" width="13.77734375" style="215" customWidth="1"/>
    <col min="7180" max="7180" width="12.109375" style="215" bestFit="1" customWidth="1"/>
    <col min="7181" max="7422" width="8.88671875" style="215"/>
    <col min="7423" max="7423" width="0.6640625" style="215" customWidth="1"/>
    <col min="7424" max="7424" width="32.33203125" style="215" customWidth="1"/>
    <col min="7425" max="7425" width="30.21875" style="215" bestFit="1" customWidth="1"/>
    <col min="7426" max="7426" width="18.109375" style="215" customWidth="1"/>
    <col min="7427" max="7427" width="1.33203125" style="215" customWidth="1"/>
    <col min="7428" max="7428" width="18.33203125" style="215" customWidth="1"/>
    <col min="7429" max="7429" width="2.21875" style="215" customWidth="1"/>
    <col min="7430" max="7430" width="15.5546875" style="215" customWidth="1"/>
    <col min="7431" max="7431" width="4.33203125" style="215" customWidth="1"/>
    <col min="7432" max="7433" width="8.88671875" style="215"/>
    <col min="7434" max="7434" width="7.77734375" style="215" bestFit="1" customWidth="1"/>
    <col min="7435" max="7435" width="13.77734375" style="215" customWidth="1"/>
    <col min="7436" max="7436" width="12.109375" style="215" bestFit="1" customWidth="1"/>
    <col min="7437" max="7678" width="8.88671875" style="215"/>
    <col min="7679" max="7679" width="0.6640625" style="215" customWidth="1"/>
    <col min="7680" max="7680" width="32.33203125" style="215" customWidth="1"/>
    <col min="7681" max="7681" width="30.21875" style="215" bestFit="1" customWidth="1"/>
    <col min="7682" max="7682" width="18.109375" style="215" customWidth="1"/>
    <col min="7683" max="7683" width="1.33203125" style="215" customWidth="1"/>
    <col min="7684" max="7684" width="18.33203125" style="215" customWidth="1"/>
    <col min="7685" max="7685" width="2.21875" style="215" customWidth="1"/>
    <col min="7686" max="7686" width="15.5546875" style="215" customWidth="1"/>
    <col min="7687" max="7687" width="4.33203125" style="215" customWidth="1"/>
    <col min="7688" max="7689" width="8.88671875" style="215"/>
    <col min="7690" max="7690" width="7.77734375" style="215" bestFit="1" customWidth="1"/>
    <col min="7691" max="7691" width="13.77734375" style="215" customWidth="1"/>
    <col min="7692" max="7692" width="12.109375" style="215" bestFit="1" customWidth="1"/>
    <col min="7693" max="7934" width="8.88671875" style="215"/>
    <col min="7935" max="7935" width="0.6640625" style="215" customWidth="1"/>
    <col min="7936" max="7936" width="32.33203125" style="215" customWidth="1"/>
    <col min="7937" max="7937" width="30.21875" style="215" bestFit="1" customWidth="1"/>
    <col min="7938" max="7938" width="18.109375" style="215" customWidth="1"/>
    <col min="7939" max="7939" width="1.33203125" style="215" customWidth="1"/>
    <col min="7940" max="7940" width="18.33203125" style="215" customWidth="1"/>
    <col min="7941" max="7941" width="2.21875" style="215" customWidth="1"/>
    <col min="7942" max="7942" width="15.5546875" style="215" customWidth="1"/>
    <col min="7943" max="7943" width="4.33203125" style="215" customWidth="1"/>
    <col min="7944" max="7945" width="8.88671875" style="215"/>
    <col min="7946" max="7946" width="7.77734375" style="215" bestFit="1" customWidth="1"/>
    <col min="7947" max="7947" width="13.77734375" style="215" customWidth="1"/>
    <col min="7948" max="7948" width="12.109375" style="215" bestFit="1" customWidth="1"/>
    <col min="7949" max="8190" width="8.88671875" style="215"/>
    <col min="8191" max="8191" width="0.6640625" style="215" customWidth="1"/>
    <col min="8192" max="8192" width="32.33203125" style="215" customWidth="1"/>
    <col min="8193" max="8193" width="30.21875" style="215" bestFit="1" customWidth="1"/>
    <col min="8194" max="8194" width="18.109375" style="215" customWidth="1"/>
    <col min="8195" max="8195" width="1.33203125" style="215" customWidth="1"/>
    <col min="8196" max="8196" width="18.33203125" style="215" customWidth="1"/>
    <col min="8197" max="8197" width="2.21875" style="215" customWidth="1"/>
    <col min="8198" max="8198" width="15.5546875" style="215" customWidth="1"/>
    <col min="8199" max="8199" width="4.33203125" style="215" customWidth="1"/>
    <col min="8200" max="8201" width="8.88671875" style="215"/>
    <col min="8202" max="8202" width="7.77734375" style="215" bestFit="1" customWidth="1"/>
    <col min="8203" max="8203" width="13.77734375" style="215" customWidth="1"/>
    <col min="8204" max="8204" width="12.109375" style="215" bestFit="1" customWidth="1"/>
    <col min="8205" max="8446" width="8.88671875" style="215"/>
    <col min="8447" max="8447" width="0.6640625" style="215" customWidth="1"/>
    <col min="8448" max="8448" width="32.33203125" style="215" customWidth="1"/>
    <col min="8449" max="8449" width="30.21875" style="215" bestFit="1" customWidth="1"/>
    <col min="8450" max="8450" width="18.109375" style="215" customWidth="1"/>
    <col min="8451" max="8451" width="1.33203125" style="215" customWidth="1"/>
    <col min="8452" max="8452" width="18.33203125" style="215" customWidth="1"/>
    <col min="8453" max="8453" width="2.21875" style="215" customWidth="1"/>
    <col min="8454" max="8454" width="15.5546875" style="215" customWidth="1"/>
    <col min="8455" max="8455" width="4.33203125" style="215" customWidth="1"/>
    <col min="8456" max="8457" width="8.88671875" style="215"/>
    <col min="8458" max="8458" width="7.77734375" style="215" bestFit="1" customWidth="1"/>
    <col min="8459" max="8459" width="13.77734375" style="215" customWidth="1"/>
    <col min="8460" max="8460" width="12.109375" style="215" bestFit="1" customWidth="1"/>
    <col min="8461" max="8702" width="8.88671875" style="215"/>
    <col min="8703" max="8703" width="0.6640625" style="215" customWidth="1"/>
    <col min="8704" max="8704" width="32.33203125" style="215" customWidth="1"/>
    <col min="8705" max="8705" width="30.21875" style="215" bestFit="1" customWidth="1"/>
    <col min="8706" max="8706" width="18.109375" style="215" customWidth="1"/>
    <col min="8707" max="8707" width="1.33203125" style="215" customWidth="1"/>
    <col min="8708" max="8708" width="18.33203125" style="215" customWidth="1"/>
    <col min="8709" max="8709" width="2.21875" style="215" customWidth="1"/>
    <col min="8710" max="8710" width="15.5546875" style="215" customWidth="1"/>
    <col min="8711" max="8711" width="4.33203125" style="215" customWidth="1"/>
    <col min="8712" max="8713" width="8.88671875" style="215"/>
    <col min="8714" max="8714" width="7.77734375" style="215" bestFit="1" customWidth="1"/>
    <col min="8715" max="8715" width="13.77734375" style="215" customWidth="1"/>
    <col min="8716" max="8716" width="12.109375" style="215" bestFit="1" customWidth="1"/>
    <col min="8717" max="8958" width="8.88671875" style="215"/>
    <col min="8959" max="8959" width="0.6640625" style="215" customWidth="1"/>
    <col min="8960" max="8960" width="32.33203125" style="215" customWidth="1"/>
    <col min="8961" max="8961" width="30.21875" style="215" bestFit="1" customWidth="1"/>
    <col min="8962" max="8962" width="18.109375" style="215" customWidth="1"/>
    <col min="8963" max="8963" width="1.33203125" style="215" customWidth="1"/>
    <col min="8964" max="8964" width="18.33203125" style="215" customWidth="1"/>
    <col min="8965" max="8965" width="2.21875" style="215" customWidth="1"/>
    <col min="8966" max="8966" width="15.5546875" style="215" customWidth="1"/>
    <col min="8967" max="8967" width="4.33203125" style="215" customWidth="1"/>
    <col min="8968" max="8969" width="8.88671875" style="215"/>
    <col min="8970" max="8970" width="7.77734375" style="215" bestFit="1" customWidth="1"/>
    <col min="8971" max="8971" width="13.77734375" style="215" customWidth="1"/>
    <col min="8972" max="8972" width="12.109375" style="215" bestFit="1" customWidth="1"/>
    <col min="8973" max="9214" width="8.88671875" style="215"/>
    <col min="9215" max="9215" width="0.6640625" style="215" customWidth="1"/>
    <col min="9216" max="9216" width="32.33203125" style="215" customWidth="1"/>
    <col min="9217" max="9217" width="30.21875" style="215" bestFit="1" customWidth="1"/>
    <col min="9218" max="9218" width="18.109375" style="215" customWidth="1"/>
    <col min="9219" max="9219" width="1.33203125" style="215" customWidth="1"/>
    <col min="9220" max="9220" width="18.33203125" style="215" customWidth="1"/>
    <col min="9221" max="9221" width="2.21875" style="215" customWidth="1"/>
    <col min="9222" max="9222" width="15.5546875" style="215" customWidth="1"/>
    <col min="9223" max="9223" width="4.33203125" style="215" customWidth="1"/>
    <col min="9224" max="9225" width="8.88671875" style="215"/>
    <col min="9226" max="9226" width="7.77734375" style="215" bestFit="1" customWidth="1"/>
    <col min="9227" max="9227" width="13.77734375" style="215" customWidth="1"/>
    <col min="9228" max="9228" width="12.109375" style="215" bestFit="1" customWidth="1"/>
    <col min="9229" max="9470" width="8.88671875" style="215"/>
    <col min="9471" max="9471" width="0.6640625" style="215" customWidth="1"/>
    <col min="9472" max="9472" width="32.33203125" style="215" customWidth="1"/>
    <col min="9473" max="9473" width="30.21875" style="215" bestFit="1" customWidth="1"/>
    <col min="9474" max="9474" width="18.109375" style="215" customWidth="1"/>
    <col min="9475" max="9475" width="1.33203125" style="215" customWidth="1"/>
    <col min="9476" max="9476" width="18.33203125" style="215" customWidth="1"/>
    <col min="9477" max="9477" width="2.21875" style="215" customWidth="1"/>
    <col min="9478" max="9478" width="15.5546875" style="215" customWidth="1"/>
    <col min="9479" max="9479" width="4.33203125" style="215" customWidth="1"/>
    <col min="9480" max="9481" width="8.88671875" style="215"/>
    <col min="9482" max="9482" width="7.77734375" style="215" bestFit="1" customWidth="1"/>
    <col min="9483" max="9483" width="13.77734375" style="215" customWidth="1"/>
    <col min="9484" max="9484" width="12.109375" style="215" bestFit="1" customWidth="1"/>
    <col min="9485" max="9726" width="8.88671875" style="215"/>
    <col min="9727" max="9727" width="0.6640625" style="215" customWidth="1"/>
    <col min="9728" max="9728" width="32.33203125" style="215" customWidth="1"/>
    <col min="9729" max="9729" width="30.21875" style="215" bestFit="1" customWidth="1"/>
    <col min="9730" max="9730" width="18.109375" style="215" customWidth="1"/>
    <col min="9731" max="9731" width="1.33203125" style="215" customWidth="1"/>
    <col min="9732" max="9732" width="18.33203125" style="215" customWidth="1"/>
    <col min="9733" max="9733" width="2.21875" style="215" customWidth="1"/>
    <col min="9734" max="9734" width="15.5546875" style="215" customWidth="1"/>
    <col min="9735" max="9735" width="4.33203125" style="215" customWidth="1"/>
    <col min="9736" max="9737" width="8.88671875" style="215"/>
    <col min="9738" max="9738" width="7.77734375" style="215" bestFit="1" customWidth="1"/>
    <col min="9739" max="9739" width="13.77734375" style="215" customWidth="1"/>
    <col min="9740" max="9740" width="12.109375" style="215" bestFit="1" customWidth="1"/>
    <col min="9741" max="9982" width="8.88671875" style="215"/>
    <col min="9983" max="9983" width="0.6640625" style="215" customWidth="1"/>
    <col min="9984" max="9984" width="32.33203125" style="215" customWidth="1"/>
    <col min="9985" max="9985" width="30.21875" style="215" bestFit="1" customWidth="1"/>
    <col min="9986" max="9986" width="18.109375" style="215" customWidth="1"/>
    <col min="9987" max="9987" width="1.33203125" style="215" customWidth="1"/>
    <col min="9988" max="9988" width="18.33203125" style="215" customWidth="1"/>
    <col min="9989" max="9989" width="2.21875" style="215" customWidth="1"/>
    <col min="9990" max="9990" width="15.5546875" style="215" customWidth="1"/>
    <col min="9991" max="9991" width="4.33203125" style="215" customWidth="1"/>
    <col min="9992" max="9993" width="8.88671875" style="215"/>
    <col min="9994" max="9994" width="7.77734375" style="215" bestFit="1" customWidth="1"/>
    <col min="9995" max="9995" width="13.77734375" style="215" customWidth="1"/>
    <col min="9996" max="9996" width="12.109375" style="215" bestFit="1" customWidth="1"/>
    <col min="9997" max="10238" width="8.88671875" style="215"/>
    <col min="10239" max="10239" width="0.6640625" style="215" customWidth="1"/>
    <col min="10240" max="10240" width="32.33203125" style="215" customWidth="1"/>
    <col min="10241" max="10241" width="30.21875" style="215" bestFit="1" customWidth="1"/>
    <col min="10242" max="10242" width="18.109375" style="215" customWidth="1"/>
    <col min="10243" max="10243" width="1.33203125" style="215" customWidth="1"/>
    <col min="10244" max="10244" width="18.33203125" style="215" customWidth="1"/>
    <col min="10245" max="10245" width="2.21875" style="215" customWidth="1"/>
    <col min="10246" max="10246" width="15.5546875" style="215" customWidth="1"/>
    <col min="10247" max="10247" width="4.33203125" style="215" customWidth="1"/>
    <col min="10248" max="10249" width="8.88671875" style="215"/>
    <col min="10250" max="10250" width="7.77734375" style="215" bestFit="1" customWidth="1"/>
    <col min="10251" max="10251" width="13.77734375" style="215" customWidth="1"/>
    <col min="10252" max="10252" width="12.109375" style="215" bestFit="1" customWidth="1"/>
    <col min="10253" max="10494" width="8.88671875" style="215"/>
    <col min="10495" max="10495" width="0.6640625" style="215" customWidth="1"/>
    <col min="10496" max="10496" width="32.33203125" style="215" customWidth="1"/>
    <col min="10497" max="10497" width="30.21875" style="215" bestFit="1" customWidth="1"/>
    <col min="10498" max="10498" width="18.109375" style="215" customWidth="1"/>
    <col min="10499" max="10499" width="1.33203125" style="215" customWidth="1"/>
    <col min="10500" max="10500" width="18.33203125" style="215" customWidth="1"/>
    <col min="10501" max="10501" width="2.21875" style="215" customWidth="1"/>
    <col min="10502" max="10502" width="15.5546875" style="215" customWidth="1"/>
    <col min="10503" max="10503" width="4.33203125" style="215" customWidth="1"/>
    <col min="10504" max="10505" width="8.88671875" style="215"/>
    <col min="10506" max="10506" width="7.77734375" style="215" bestFit="1" customWidth="1"/>
    <col min="10507" max="10507" width="13.77734375" style="215" customWidth="1"/>
    <col min="10508" max="10508" width="12.109375" style="215" bestFit="1" customWidth="1"/>
    <col min="10509" max="10750" width="8.88671875" style="215"/>
    <col min="10751" max="10751" width="0.6640625" style="215" customWidth="1"/>
    <col min="10752" max="10752" width="32.33203125" style="215" customWidth="1"/>
    <col min="10753" max="10753" width="30.21875" style="215" bestFit="1" customWidth="1"/>
    <col min="10754" max="10754" width="18.109375" style="215" customWidth="1"/>
    <col min="10755" max="10755" width="1.33203125" style="215" customWidth="1"/>
    <col min="10756" max="10756" width="18.33203125" style="215" customWidth="1"/>
    <col min="10757" max="10757" width="2.21875" style="215" customWidth="1"/>
    <col min="10758" max="10758" width="15.5546875" style="215" customWidth="1"/>
    <col min="10759" max="10759" width="4.33203125" style="215" customWidth="1"/>
    <col min="10760" max="10761" width="8.88671875" style="215"/>
    <col min="10762" max="10762" width="7.77734375" style="215" bestFit="1" customWidth="1"/>
    <col min="10763" max="10763" width="13.77734375" style="215" customWidth="1"/>
    <col min="10764" max="10764" width="12.109375" style="215" bestFit="1" customWidth="1"/>
    <col min="10765" max="11006" width="8.88671875" style="215"/>
    <col min="11007" max="11007" width="0.6640625" style="215" customWidth="1"/>
    <col min="11008" max="11008" width="32.33203125" style="215" customWidth="1"/>
    <col min="11009" max="11009" width="30.21875" style="215" bestFit="1" customWidth="1"/>
    <col min="11010" max="11010" width="18.109375" style="215" customWidth="1"/>
    <col min="11011" max="11011" width="1.33203125" style="215" customWidth="1"/>
    <col min="11012" max="11012" width="18.33203125" style="215" customWidth="1"/>
    <col min="11013" max="11013" width="2.21875" style="215" customWidth="1"/>
    <col min="11014" max="11014" width="15.5546875" style="215" customWidth="1"/>
    <col min="11015" max="11015" width="4.33203125" style="215" customWidth="1"/>
    <col min="11016" max="11017" width="8.88671875" style="215"/>
    <col min="11018" max="11018" width="7.77734375" style="215" bestFit="1" customWidth="1"/>
    <col min="11019" max="11019" width="13.77734375" style="215" customWidth="1"/>
    <col min="11020" max="11020" width="12.109375" style="215" bestFit="1" customWidth="1"/>
    <col min="11021" max="11262" width="8.88671875" style="215"/>
    <col min="11263" max="11263" width="0.6640625" style="215" customWidth="1"/>
    <col min="11264" max="11264" width="32.33203125" style="215" customWidth="1"/>
    <col min="11265" max="11265" width="30.21875" style="215" bestFit="1" customWidth="1"/>
    <col min="11266" max="11266" width="18.109375" style="215" customWidth="1"/>
    <col min="11267" max="11267" width="1.33203125" style="215" customWidth="1"/>
    <col min="11268" max="11268" width="18.33203125" style="215" customWidth="1"/>
    <col min="11269" max="11269" width="2.21875" style="215" customWidth="1"/>
    <col min="11270" max="11270" width="15.5546875" style="215" customWidth="1"/>
    <col min="11271" max="11271" width="4.33203125" style="215" customWidth="1"/>
    <col min="11272" max="11273" width="8.88671875" style="215"/>
    <col min="11274" max="11274" width="7.77734375" style="215" bestFit="1" customWidth="1"/>
    <col min="11275" max="11275" width="13.77734375" style="215" customWidth="1"/>
    <col min="11276" max="11276" width="12.109375" style="215" bestFit="1" customWidth="1"/>
    <col min="11277" max="11518" width="8.88671875" style="215"/>
    <col min="11519" max="11519" width="0.6640625" style="215" customWidth="1"/>
    <col min="11520" max="11520" width="32.33203125" style="215" customWidth="1"/>
    <col min="11521" max="11521" width="30.21875" style="215" bestFit="1" customWidth="1"/>
    <col min="11522" max="11522" width="18.109375" style="215" customWidth="1"/>
    <col min="11523" max="11523" width="1.33203125" style="215" customWidth="1"/>
    <col min="11524" max="11524" width="18.33203125" style="215" customWidth="1"/>
    <col min="11525" max="11525" width="2.21875" style="215" customWidth="1"/>
    <col min="11526" max="11526" width="15.5546875" style="215" customWidth="1"/>
    <col min="11527" max="11527" width="4.33203125" style="215" customWidth="1"/>
    <col min="11528" max="11529" width="8.88671875" style="215"/>
    <col min="11530" max="11530" width="7.77734375" style="215" bestFit="1" customWidth="1"/>
    <col min="11531" max="11531" width="13.77734375" style="215" customWidth="1"/>
    <col min="11532" max="11532" width="12.109375" style="215" bestFit="1" customWidth="1"/>
    <col min="11533" max="11774" width="8.88671875" style="215"/>
    <col min="11775" max="11775" width="0.6640625" style="215" customWidth="1"/>
    <col min="11776" max="11776" width="32.33203125" style="215" customWidth="1"/>
    <col min="11777" max="11777" width="30.21875" style="215" bestFit="1" customWidth="1"/>
    <col min="11778" max="11778" width="18.109375" style="215" customWidth="1"/>
    <col min="11779" max="11779" width="1.33203125" style="215" customWidth="1"/>
    <col min="11780" max="11780" width="18.33203125" style="215" customWidth="1"/>
    <col min="11781" max="11781" width="2.21875" style="215" customWidth="1"/>
    <col min="11782" max="11782" width="15.5546875" style="215" customWidth="1"/>
    <col min="11783" max="11783" width="4.33203125" style="215" customWidth="1"/>
    <col min="11784" max="11785" width="8.88671875" style="215"/>
    <col min="11786" max="11786" width="7.77734375" style="215" bestFit="1" customWidth="1"/>
    <col min="11787" max="11787" width="13.77734375" style="215" customWidth="1"/>
    <col min="11788" max="11788" width="12.109375" style="215" bestFit="1" customWidth="1"/>
    <col min="11789" max="12030" width="8.88671875" style="215"/>
    <col min="12031" max="12031" width="0.6640625" style="215" customWidth="1"/>
    <col min="12032" max="12032" width="32.33203125" style="215" customWidth="1"/>
    <col min="12033" max="12033" width="30.21875" style="215" bestFit="1" customWidth="1"/>
    <col min="12034" max="12034" width="18.109375" style="215" customWidth="1"/>
    <col min="12035" max="12035" width="1.33203125" style="215" customWidth="1"/>
    <col min="12036" max="12036" width="18.33203125" style="215" customWidth="1"/>
    <col min="12037" max="12037" width="2.21875" style="215" customWidth="1"/>
    <col min="12038" max="12038" width="15.5546875" style="215" customWidth="1"/>
    <col min="12039" max="12039" width="4.33203125" style="215" customWidth="1"/>
    <col min="12040" max="12041" width="8.88671875" style="215"/>
    <col min="12042" max="12042" width="7.77734375" style="215" bestFit="1" customWidth="1"/>
    <col min="12043" max="12043" width="13.77734375" style="215" customWidth="1"/>
    <col min="12044" max="12044" width="12.109375" style="215" bestFit="1" customWidth="1"/>
    <col min="12045" max="12286" width="8.88671875" style="215"/>
    <col min="12287" max="12287" width="0.6640625" style="215" customWidth="1"/>
    <col min="12288" max="12288" width="32.33203125" style="215" customWidth="1"/>
    <col min="12289" max="12289" width="30.21875" style="215" bestFit="1" customWidth="1"/>
    <col min="12290" max="12290" width="18.109375" style="215" customWidth="1"/>
    <col min="12291" max="12291" width="1.33203125" style="215" customWidth="1"/>
    <col min="12292" max="12292" width="18.33203125" style="215" customWidth="1"/>
    <col min="12293" max="12293" width="2.21875" style="215" customWidth="1"/>
    <col min="12294" max="12294" width="15.5546875" style="215" customWidth="1"/>
    <col min="12295" max="12295" width="4.33203125" style="215" customWidth="1"/>
    <col min="12296" max="12297" width="8.88671875" style="215"/>
    <col min="12298" max="12298" width="7.77734375" style="215" bestFit="1" customWidth="1"/>
    <col min="12299" max="12299" width="13.77734375" style="215" customWidth="1"/>
    <col min="12300" max="12300" width="12.109375" style="215" bestFit="1" customWidth="1"/>
    <col min="12301" max="12542" width="8.88671875" style="215"/>
    <col min="12543" max="12543" width="0.6640625" style="215" customWidth="1"/>
    <col min="12544" max="12544" width="32.33203125" style="215" customWidth="1"/>
    <col min="12545" max="12545" width="30.21875" style="215" bestFit="1" customWidth="1"/>
    <col min="12546" max="12546" width="18.109375" style="215" customWidth="1"/>
    <col min="12547" max="12547" width="1.33203125" style="215" customWidth="1"/>
    <col min="12548" max="12548" width="18.33203125" style="215" customWidth="1"/>
    <col min="12549" max="12549" width="2.21875" style="215" customWidth="1"/>
    <col min="12550" max="12550" width="15.5546875" style="215" customWidth="1"/>
    <col min="12551" max="12551" width="4.33203125" style="215" customWidth="1"/>
    <col min="12552" max="12553" width="8.88671875" style="215"/>
    <col min="12554" max="12554" width="7.77734375" style="215" bestFit="1" customWidth="1"/>
    <col min="12555" max="12555" width="13.77734375" style="215" customWidth="1"/>
    <col min="12556" max="12556" width="12.109375" style="215" bestFit="1" customWidth="1"/>
    <col min="12557" max="12798" width="8.88671875" style="215"/>
    <col min="12799" max="12799" width="0.6640625" style="215" customWidth="1"/>
    <col min="12800" max="12800" width="32.33203125" style="215" customWidth="1"/>
    <col min="12801" max="12801" width="30.21875" style="215" bestFit="1" customWidth="1"/>
    <col min="12802" max="12802" width="18.109375" style="215" customWidth="1"/>
    <col min="12803" max="12803" width="1.33203125" style="215" customWidth="1"/>
    <col min="12804" max="12804" width="18.33203125" style="215" customWidth="1"/>
    <col min="12805" max="12805" width="2.21875" style="215" customWidth="1"/>
    <col min="12806" max="12806" width="15.5546875" style="215" customWidth="1"/>
    <col min="12807" max="12807" width="4.33203125" style="215" customWidth="1"/>
    <col min="12808" max="12809" width="8.88671875" style="215"/>
    <col min="12810" max="12810" width="7.77734375" style="215" bestFit="1" customWidth="1"/>
    <col min="12811" max="12811" width="13.77734375" style="215" customWidth="1"/>
    <col min="12812" max="12812" width="12.109375" style="215" bestFit="1" customWidth="1"/>
    <col min="12813" max="13054" width="8.88671875" style="215"/>
    <col min="13055" max="13055" width="0.6640625" style="215" customWidth="1"/>
    <col min="13056" max="13056" width="32.33203125" style="215" customWidth="1"/>
    <col min="13057" max="13057" width="30.21875" style="215" bestFit="1" customWidth="1"/>
    <col min="13058" max="13058" width="18.109375" style="215" customWidth="1"/>
    <col min="13059" max="13059" width="1.33203125" style="215" customWidth="1"/>
    <col min="13060" max="13060" width="18.33203125" style="215" customWidth="1"/>
    <col min="13061" max="13061" width="2.21875" style="215" customWidth="1"/>
    <col min="13062" max="13062" width="15.5546875" style="215" customWidth="1"/>
    <col min="13063" max="13063" width="4.33203125" style="215" customWidth="1"/>
    <col min="13064" max="13065" width="8.88671875" style="215"/>
    <col min="13066" max="13066" width="7.77734375" style="215" bestFit="1" customWidth="1"/>
    <col min="13067" max="13067" width="13.77734375" style="215" customWidth="1"/>
    <col min="13068" max="13068" width="12.109375" style="215" bestFit="1" customWidth="1"/>
    <col min="13069" max="13310" width="8.88671875" style="215"/>
    <col min="13311" max="13311" width="0.6640625" style="215" customWidth="1"/>
    <col min="13312" max="13312" width="32.33203125" style="215" customWidth="1"/>
    <col min="13313" max="13313" width="30.21875" style="215" bestFit="1" customWidth="1"/>
    <col min="13314" max="13314" width="18.109375" style="215" customWidth="1"/>
    <col min="13315" max="13315" width="1.33203125" style="215" customWidth="1"/>
    <col min="13316" max="13316" width="18.33203125" style="215" customWidth="1"/>
    <col min="13317" max="13317" width="2.21875" style="215" customWidth="1"/>
    <col min="13318" max="13318" width="15.5546875" style="215" customWidth="1"/>
    <col min="13319" max="13319" width="4.33203125" style="215" customWidth="1"/>
    <col min="13320" max="13321" width="8.88671875" style="215"/>
    <col min="13322" max="13322" width="7.77734375" style="215" bestFit="1" customWidth="1"/>
    <col min="13323" max="13323" width="13.77734375" style="215" customWidth="1"/>
    <col min="13324" max="13324" width="12.109375" style="215" bestFit="1" customWidth="1"/>
    <col min="13325" max="13566" width="8.88671875" style="215"/>
    <col min="13567" max="13567" width="0.6640625" style="215" customWidth="1"/>
    <col min="13568" max="13568" width="32.33203125" style="215" customWidth="1"/>
    <col min="13569" max="13569" width="30.21875" style="215" bestFit="1" customWidth="1"/>
    <col min="13570" max="13570" width="18.109375" style="215" customWidth="1"/>
    <col min="13571" max="13571" width="1.33203125" style="215" customWidth="1"/>
    <col min="13572" max="13572" width="18.33203125" style="215" customWidth="1"/>
    <col min="13573" max="13573" width="2.21875" style="215" customWidth="1"/>
    <col min="13574" max="13574" width="15.5546875" style="215" customWidth="1"/>
    <col min="13575" max="13575" width="4.33203125" style="215" customWidth="1"/>
    <col min="13576" max="13577" width="8.88671875" style="215"/>
    <col min="13578" max="13578" width="7.77734375" style="215" bestFit="1" customWidth="1"/>
    <col min="13579" max="13579" width="13.77734375" style="215" customWidth="1"/>
    <col min="13580" max="13580" width="12.109375" style="215" bestFit="1" customWidth="1"/>
    <col min="13581" max="13822" width="8.88671875" style="215"/>
    <col min="13823" max="13823" width="0.6640625" style="215" customWidth="1"/>
    <col min="13824" max="13824" width="32.33203125" style="215" customWidth="1"/>
    <col min="13825" max="13825" width="30.21875" style="215" bestFit="1" customWidth="1"/>
    <col min="13826" max="13826" width="18.109375" style="215" customWidth="1"/>
    <col min="13827" max="13827" width="1.33203125" style="215" customWidth="1"/>
    <col min="13828" max="13828" width="18.33203125" style="215" customWidth="1"/>
    <col min="13829" max="13829" width="2.21875" style="215" customWidth="1"/>
    <col min="13830" max="13830" width="15.5546875" style="215" customWidth="1"/>
    <col min="13831" max="13831" width="4.33203125" style="215" customWidth="1"/>
    <col min="13832" max="13833" width="8.88671875" style="215"/>
    <col min="13834" max="13834" width="7.77734375" style="215" bestFit="1" customWidth="1"/>
    <col min="13835" max="13835" width="13.77734375" style="215" customWidth="1"/>
    <col min="13836" max="13836" width="12.109375" style="215" bestFit="1" customWidth="1"/>
    <col min="13837" max="14078" width="8.88671875" style="215"/>
    <col min="14079" max="14079" width="0.6640625" style="215" customWidth="1"/>
    <col min="14080" max="14080" width="32.33203125" style="215" customWidth="1"/>
    <col min="14081" max="14081" width="30.21875" style="215" bestFit="1" customWidth="1"/>
    <col min="14082" max="14082" width="18.109375" style="215" customWidth="1"/>
    <col min="14083" max="14083" width="1.33203125" style="215" customWidth="1"/>
    <col min="14084" max="14084" width="18.33203125" style="215" customWidth="1"/>
    <col min="14085" max="14085" width="2.21875" style="215" customWidth="1"/>
    <col min="14086" max="14086" width="15.5546875" style="215" customWidth="1"/>
    <col min="14087" max="14087" width="4.33203125" style="215" customWidth="1"/>
    <col min="14088" max="14089" width="8.88671875" style="215"/>
    <col min="14090" max="14090" width="7.77734375" style="215" bestFit="1" customWidth="1"/>
    <col min="14091" max="14091" width="13.77734375" style="215" customWidth="1"/>
    <col min="14092" max="14092" width="12.109375" style="215" bestFit="1" customWidth="1"/>
    <col min="14093" max="14334" width="8.88671875" style="215"/>
    <col min="14335" max="14335" width="0.6640625" style="215" customWidth="1"/>
    <col min="14336" max="14336" width="32.33203125" style="215" customWidth="1"/>
    <col min="14337" max="14337" width="30.21875" style="215" bestFit="1" customWidth="1"/>
    <col min="14338" max="14338" width="18.109375" style="215" customWidth="1"/>
    <col min="14339" max="14339" width="1.33203125" style="215" customWidth="1"/>
    <col min="14340" max="14340" width="18.33203125" style="215" customWidth="1"/>
    <col min="14341" max="14341" width="2.21875" style="215" customWidth="1"/>
    <col min="14342" max="14342" width="15.5546875" style="215" customWidth="1"/>
    <col min="14343" max="14343" width="4.33203125" style="215" customWidth="1"/>
    <col min="14344" max="14345" width="8.88671875" style="215"/>
    <col min="14346" max="14346" width="7.77734375" style="215" bestFit="1" customWidth="1"/>
    <col min="14347" max="14347" width="13.77734375" style="215" customWidth="1"/>
    <col min="14348" max="14348" width="12.109375" style="215" bestFit="1" customWidth="1"/>
    <col min="14349" max="14590" width="8.88671875" style="215"/>
    <col min="14591" max="14591" width="0.6640625" style="215" customWidth="1"/>
    <col min="14592" max="14592" width="32.33203125" style="215" customWidth="1"/>
    <col min="14593" max="14593" width="30.21875" style="215" bestFit="1" customWidth="1"/>
    <col min="14594" max="14594" width="18.109375" style="215" customWidth="1"/>
    <col min="14595" max="14595" width="1.33203125" style="215" customWidth="1"/>
    <col min="14596" max="14596" width="18.33203125" style="215" customWidth="1"/>
    <col min="14597" max="14597" width="2.21875" style="215" customWidth="1"/>
    <col min="14598" max="14598" width="15.5546875" style="215" customWidth="1"/>
    <col min="14599" max="14599" width="4.33203125" style="215" customWidth="1"/>
    <col min="14600" max="14601" width="8.88671875" style="215"/>
    <col min="14602" max="14602" width="7.77734375" style="215" bestFit="1" customWidth="1"/>
    <col min="14603" max="14603" width="13.77734375" style="215" customWidth="1"/>
    <col min="14604" max="14604" width="12.109375" style="215" bestFit="1" customWidth="1"/>
    <col min="14605" max="14846" width="8.88671875" style="215"/>
    <col min="14847" max="14847" width="0.6640625" style="215" customWidth="1"/>
    <col min="14848" max="14848" width="32.33203125" style="215" customWidth="1"/>
    <col min="14849" max="14849" width="30.21875" style="215" bestFit="1" customWidth="1"/>
    <col min="14850" max="14850" width="18.109375" style="215" customWidth="1"/>
    <col min="14851" max="14851" width="1.33203125" style="215" customWidth="1"/>
    <col min="14852" max="14852" width="18.33203125" style="215" customWidth="1"/>
    <col min="14853" max="14853" width="2.21875" style="215" customWidth="1"/>
    <col min="14854" max="14854" width="15.5546875" style="215" customWidth="1"/>
    <col min="14855" max="14855" width="4.33203125" style="215" customWidth="1"/>
    <col min="14856" max="14857" width="8.88671875" style="215"/>
    <col min="14858" max="14858" width="7.77734375" style="215" bestFit="1" customWidth="1"/>
    <col min="14859" max="14859" width="13.77734375" style="215" customWidth="1"/>
    <col min="14860" max="14860" width="12.109375" style="215" bestFit="1" customWidth="1"/>
    <col min="14861" max="15102" width="8.88671875" style="215"/>
    <col min="15103" max="15103" width="0.6640625" style="215" customWidth="1"/>
    <col min="15104" max="15104" width="32.33203125" style="215" customWidth="1"/>
    <col min="15105" max="15105" width="30.21875" style="215" bestFit="1" customWidth="1"/>
    <col min="15106" max="15106" width="18.109375" style="215" customWidth="1"/>
    <col min="15107" max="15107" width="1.33203125" style="215" customWidth="1"/>
    <col min="15108" max="15108" width="18.33203125" style="215" customWidth="1"/>
    <col min="15109" max="15109" width="2.21875" style="215" customWidth="1"/>
    <col min="15110" max="15110" width="15.5546875" style="215" customWidth="1"/>
    <col min="15111" max="15111" width="4.33203125" style="215" customWidth="1"/>
    <col min="15112" max="15113" width="8.88671875" style="215"/>
    <col min="15114" max="15114" width="7.77734375" style="215" bestFit="1" customWidth="1"/>
    <col min="15115" max="15115" width="13.77734375" style="215" customWidth="1"/>
    <col min="15116" max="15116" width="12.109375" style="215" bestFit="1" customWidth="1"/>
    <col min="15117" max="15358" width="8.88671875" style="215"/>
    <col min="15359" max="15359" width="0.6640625" style="215" customWidth="1"/>
    <col min="15360" max="15360" width="32.33203125" style="215" customWidth="1"/>
    <col min="15361" max="15361" width="30.21875" style="215" bestFit="1" customWidth="1"/>
    <col min="15362" max="15362" width="18.109375" style="215" customWidth="1"/>
    <col min="15363" max="15363" width="1.33203125" style="215" customWidth="1"/>
    <col min="15364" max="15364" width="18.33203125" style="215" customWidth="1"/>
    <col min="15365" max="15365" width="2.21875" style="215" customWidth="1"/>
    <col min="15366" max="15366" width="15.5546875" style="215" customWidth="1"/>
    <col min="15367" max="15367" width="4.33203125" style="215" customWidth="1"/>
    <col min="15368" max="15369" width="8.88671875" style="215"/>
    <col min="15370" max="15370" width="7.77734375" style="215" bestFit="1" customWidth="1"/>
    <col min="15371" max="15371" width="13.77734375" style="215" customWidth="1"/>
    <col min="15372" max="15372" width="12.109375" style="215" bestFit="1" customWidth="1"/>
    <col min="15373" max="15614" width="8.88671875" style="215"/>
    <col min="15615" max="15615" width="0.6640625" style="215" customWidth="1"/>
    <col min="15616" max="15616" width="32.33203125" style="215" customWidth="1"/>
    <col min="15617" max="15617" width="30.21875" style="215" bestFit="1" customWidth="1"/>
    <col min="15618" max="15618" width="18.109375" style="215" customWidth="1"/>
    <col min="15619" max="15619" width="1.33203125" style="215" customWidth="1"/>
    <col min="15620" max="15620" width="18.33203125" style="215" customWidth="1"/>
    <col min="15621" max="15621" width="2.21875" style="215" customWidth="1"/>
    <col min="15622" max="15622" width="15.5546875" style="215" customWidth="1"/>
    <col min="15623" max="15623" width="4.33203125" style="215" customWidth="1"/>
    <col min="15624" max="15625" width="8.88671875" style="215"/>
    <col min="15626" max="15626" width="7.77734375" style="215" bestFit="1" customWidth="1"/>
    <col min="15627" max="15627" width="13.77734375" style="215" customWidth="1"/>
    <col min="15628" max="15628" width="12.109375" style="215" bestFit="1" customWidth="1"/>
    <col min="15629" max="15870" width="8.88671875" style="215"/>
    <col min="15871" max="15871" width="0.6640625" style="215" customWidth="1"/>
    <col min="15872" max="15872" width="32.33203125" style="215" customWidth="1"/>
    <col min="15873" max="15873" width="30.21875" style="215" bestFit="1" customWidth="1"/>
    <col min="15874" max="15874" width="18.109375" style="215" customWidth="1"/>
    <col min="15875" max="15875" width="1.33203125" style="215" customWidth="1"/>
    <col min="15876" max="15876" width="18.33203125" style="215" customWidth="1"/>
    <col min="15877" max="15877" width="2.21875" style="215" customWidth="1"/>
    <col min="15878" max="15878" width="15.5546875" style="215" customWidth="1"/>
    <col min="15879" max="15879" width="4.33203125" style="215" customWidth="1"/>
    <col min="15880" max="15881" width="8.88671875" style="215"/>
    <col min="15882" max="15882" width="7.77734375" style="215" bestFit="1" customWidth="1"/>
    <col min="15883" max="15883" width="13.77734375" style="215" customWidth="1"/>
    <col min="15884" max="15884" width="12.109375" style="215" bestFit="1" customWidth="1"/>
    <col min="15885" max="16126" width="8.88671875" style="215"/>
    <col min="16127" max="16127" width="0.6640625" style="215" customWidth="1"/>
    <col min="16128" max="16128" width="32.33203125" style="215" customWidth="1"/>
    <col min="16129" max="16129" width="30.21875" style="215" bestFit="1" customWidth="1"/>
    <col min="16130" max="16130" width="18.109375" style="215" customWidth="1"/>
    <col min="16131" max="16131" width="1.33203125" style="215" customWidth="1"/>
    <col min="16132" max="16132" width="18.33203125" style="215" customWidth="1"/>
    <col min="16133" max="16133" width="2.21875" style="215" customWidth="1"/>
    <col min="16134" max="16134" width="15.5546875" style="215" customWidth="1"/>
    <col min="16135" max="16135" width="4.33203125" style="215" customWidth="1"/>
    <col min="16136" max="16137" width="8.88671875" style="215"/>
    <col min="16138" max="16138" width="7.77734375" style="215" bestFit="1" customWidth="1"/>
    <col min="16139" max="16139" width="13.77734375" style="215" customWidth="1"/>
    <col min="16140" max="16140" width="12.109375" style="215" bestFit="1" customWidth="1"/>
    <col min="16141" max="16384" width="8.88671875" style="215"/>
  </cols>
  <sheetData>
    <row r="1" spans="1:9" ht="15.75">
      <c r="A1" s="213" t="s">
        <v>2</v>
      </c>
    </row>
    <row r="2" spans="1:9" ht="15.75">
      <c r="A2" s="213" t="s">
        <v>2</v>
      </c>
    </row>
    <row r="3" spans="1:9" ht="15">
      <c r="A3" s="434" t="s">
        <v>483</v>
      </c>
      <c r="B3" s="434" t="s">
        <v>380</v>
      </c>
      <c r="C3" s="434" t="s">
        <v>380</v>
      </c>
      <c r="D3" s="434" t="s">
        <v>380</v>
      </c>
      <c r="E3" s="434" t="s">
        <v>380</v>
      </c>
      <c r="F3" s="434" t="s">
        <v>380</v>
      </c>
      <c r="G3" s="216"/>
    </row>
    <row r="4" spans="1:9" ht="15">
      <c r="A4" s="429" t="s">
        <v>482</v>
      </c>
      <c r="B4" s="429"/>
      <c r="C4" s="429"/>
      <c r="D4" s="429"/>
      <c r="E4" s="429"/>
      <c r="F4" s="429"/>
      <c r="G4" s="217"/>
    </row>
    <row r="5" spans="1:9" ht="15">
      <c r="A5" s="429" t="s">
        <v>401</v>
      </c>
      <c r="B5" s="429"/>
      <c r="C5" s="429"/>
      <c r="D5" s="429"/>
      <c r="E5" s="429"/>
      <c r="F5" s="429"/>
      <c r="G5" s="218"/>
    </row>
    <row r="6" spans="1:9" ht="15">
      <c r="A6" s="435" t="s">
        <v>400</v>
      </c>
      <c r="B6" s="435"/>
      <c r="C6" s="435"/>
      <c r="D6" s="435"/>
      <c r="E6" s="435"/>
      <c r="F6" s="435"/>
      <c r="G6" s="219"/>
    </row>
    <row r="7" spans="1:9">
      <c r="C7" s="220"/>
      <c r="D7" s="220"/>
    </row>
    <row r="8" spans="1:9" ht="15">
      <c r="A8" s="221"/>
      <c r="B8" s="222"/>
      <c r="C8" s="223" t="s">
        <v>367</v>
      </c>
      <c r="D8" s="223" t="s">
        <v>368</v>
      </c>
      <c r="E8" s="223" t="s">
        <v>369</v>
      </c>
      <c r="F8" s="221"/>
      <c r="G8" s="212"/>
      <c r="H8" s="201"/>
      <c r="I8" s="201"/>
    </row>
    <row r="9" spans="1:9" ht="14.25">
      <c r="A9" s="224"/>
      <c r="B9" s="222"/>
      <c r="C9" s="221"/>
      <c r="D9" s="221"/>
      <c r="E9" s="221"/>
      <c r="F9" s="221"/>
      <c r="G9" s="201"/>
      <c r="H9" s="201"/>
      <c r="I9" s="201"/>
    </row>
    <row r="10" spans="1:9" ht="12.75" customHeight="1">
      <c r="A10" s="225" t="s">
        <v>4</v>
      </c>
      <c r="B10" s="222"/>
      <c r="C10" s="226"/>
      <c r="D10" s="226"/>
      <c r="E10" s="436" t="s">
        <v>381</v>
      </c>
      <c r="F10" s="227"/>
      <c r="G10" s="201"/>
      <c r="H10" s="201"/>
      <c r="I10" s="201"/>
    </row>
    <row r="11" spans="1:9" ht="15">
      <c r="A11" s="228" t="s">
        <v>371</v>
      </c>
      <c r="B11" s="229"/>
      <c r="C11" s="225" t="s">
        <v>344</v>
      </c>
      <c r="D11" s="225" t="s">
        <v>402</v>
      </c>
      <c r="E11" s="437"/>
      <c r="F11" s="230"/>
      <c r="G11" s="201"/>
      <c r="H11" s="201"/>
      <c r="I11" s="201"/>
    </row>
    <row r="12" spans="1:9">
      <c r="A12" s="231"/>
      <c r="C12" s="220"/>
      <c r="D12" s="220"/>
    </row>
    <row r="13" spans="1:9">
      <c r="A13" s="231"/>
      <c r="C13" s="220"/>
      <c r="D13" s="220"/>
    </row>
    <row r="14" spans="1:9">
      <c r="A14" s="231"/>
      <c r="C14" s="220"/>
      <c r="D14" s="220"/>
    </row>
    <row r="15" spans="1:9" ht="15.75">
      <c r="A15" s="231">
        <v>1</v>
      </c>
      <c r="C15" s="232" t="s">
        <v>407</v>
      </c>
      <c r="D15" s="233"/>
      <c r="E15" s="221"/>
      <c r="F15" s="221"/>
    </row>
    <row r="16" spans="1:9" ht="14.25">
      <c r="A16" s="231"/>
      <c r="C16" s="241"/>
      <c r="D16" s="233"/>
      <c r="E16" s="221"/>
      <c r="F16" s="221"/>
    </row>
    <row r="17" spans="1:8" ht="14.25">
      <c r="A17" s="231">
        <f>+A15+1</f>
        <v>2</v>
      </c>
      <c r="C17" s="233" t="s">
        <v>403</v>
      </c>
      <c r="D17" s="234" t="s">
        <v>556</v>
      </c>
      <c r="E17" s="235">
        <v>198679186</v>
      </c>
      <c r="F17" s="236"/>
    </row>
    <row r="18" spans="1:8" ht="14.25">
      <c r="A18" s="231">
        <f>+A17+1</f>
        <v>3</v>
      </c>
      <c r="C18" s="233" t="s">
        <v>404</v>
      </c>
      <c r="D18" s="237"/>
      <c r="E18" s="235"/>
      <c r="F18" s="221"/>
    </row>
    <row r="19" spans="1:8" ht="14.25">
      <c r="A19" s="231">
        <f>+A18+1</f>
        <v>4</v>
      </c>
      <c r="C19" s="233" t="s">
        <v>405</v>
      </c>
      <c r="D19" s="237" t="s">
        <v>495</v>
      </c>
      <c r="E19" s="238">
        <f>-104530855+18693798</f>
        <v>-85837057</v>
      </c>
      <c r="F19" s="221"/>
    </row>
    <row r="20" spans="1:8" ht="14.25">
      <c r="A20" s="231">
        <f>+A19+1</f>
        <v>5</v>
      </c>
      <c r="C20" s="233" t="s">
        <v>406</v>
      </c>
      <c r="D20" s="239" t="str">
        <f>"Ln "&amp;A17&amp;" - ln "&amp;A18&amp;" - ln "&amp;A19&amp;""</f>
        <v>Ln 2 - ln 3 - ln 4</v>
      </c>
      <c r="E20" s="240">
        <f>+E17-E18-E19</f>
        <v>284516243</v>
      </c>
      <c r="F20" s="221"/>
    </row>
    <row r="21" spans="1:8" ht="14.25">
      <c r="A21" s="231"/>
      <c r="C21" s="241"/>
      <c r="D21" s="233"/>
      <c r="E21" s="221"/>
      <c r="F21" s="221"/>
      <c r="H21" s="373"/>
    </row>
    <row r="22" spans="1:8" ht="14.25">
      <c r="A22" s="231"/>
      <c r="C22" s="241"/>
      <c r="D22" s="233"/>
      <c r="E22" s="242"/>
      <c r="F22" s="221"/>
    </row>
    <row r="23" spans="1:8" ht="15.75">
      <c r="A23" s="231">
        <f>+A20+1</f>
        <v>6</v>
      </c>
      <c r="C23" s="232" t="s">
        <v>408</v>
      </c>
      <c r="D23" s="233"/>
      <c r="E23" s="221"/>
      <c r="F23" s="221"/>
    </row>
    <row r="24" spans="1:8" ht="15.75">
      <c r="A24" s="231"/>
      <c r="C24" s="232"/>
      <c r="D24" s="233"/>
      <c r="E24" s="221"/>
      <c r="F24" s="221"/>
    </row>
    <row r="25" spans="1:8" ht="14.25">
      <c r="A25" s="231">
        <f>+A23+1</f>
        <v>7</v>
      </c>
      <c r="C25" s="233" t="s">
        <v>403</v>
      </c>
      <c r="D25" s="234" t="s">
        <v>481</v>
      </c>
      <c r="E25" s="235">
        <v>20172905</v>
      </c>
      <c r="F25" s="236"/>
    </row>
    <row r="26" spans="1:8" ht="14.25">
      <c r="A26" s="231">
        <f>+A25+1</f>
        <v>8</v>
      </c>
      <c r="C26" s="233" t="s">
        <v>404</v>
      </c>
      <c r="D26" s="237"/>
      <c r="E26" s="235"/>
      <c r="F26" s="221"/>
    </row>
    <row r="27" spans="1:8" ht="14.25">
      <c r="A27" s="231">
        <f>+A26+1</f>
        <v>9</v>
      </c>
      <c r="C27" s="233" t="s">
        <v>405</v>
      </c>
      <c r="D27" s="237" t="s">
        <v>495</v>
      </c>
      <c r="E27" s="238">
        <f>4969238-215522</f>
        <v>4753716</v>
      </c>
      <c r="F27" s="221"/>
    </row>
    <row r="28" spans="1:8" ht="14.25">
      <c r="A28" s="231">
        <f>+A27+1</f>
        <v>10</v>
      </c>
      <c r="C28" s="233" t="s">
        <v>406</v>
      </c>
      <c r="D28" s="239" t="str">
        <f>"Ln "&amp;A25&amp;" - ln "&amp;A26&amp;" - ln "&amp;A27&amp;""</f>
        <v>Ln 7 - ln 8 - ln 9</v>
      </c>
      <c r="E28" s="240">
        <f>+E25-E26-E27</f>
        <v>15419189</v>
      </c>
      <c r="F28" s="221"/>
    </row>
    <row r="29" spans="1:8" ht="15.75">
      <c r="A29" s="231"/>
      <c r="C29" s="232"/>
      <c r="D29" s="233"/>
      <c r="E29" s="221"/>
      <c r="F29" s="221"/>
    </row>
    <row r="30" spans="1:8" ht="14.25">
      <c r="A30" s="231"/>
      <c r="C30" s="241"/>
      <c r="D30" s="233"/>
      <c r="E30" s="221"/>
      <c r="F30" s="221"/>
    </row>
    <row r="31" spans="1:8" ht="15.75">
      <c r="A31" s="231">
        <f>+A28+1</f>
        <v>11</v>
      </c>
      <c r="C31" s="232" t="s">
        <v>409</v>
      </c>
      <c r="D31" s="233"/>
      <c r="E31" s="221"/>
      <c r="F31" s="221"/>
    </row>
    <row r="32" spans="1:8" ht="14.25">
      <c r="A32" s="231"/>
      <c r="C32" s="241"/>
      <c r="D32" s="233"/>
      <c r="E32" s="221"/>
      <c r="F32" s="221"/>
    </row>
    <row r="33" spans="1:7" ht="14.25">
      <c r="A33" s="231">
        <f>+A31+1</f>
        <v>12</v>
      </c>
      <c r="C33" s="233" t="s">
        <v>403</v>
      </c>
      <c r="D33" s="234" t="s">
        <v>480</v>
      </c>
      <c r="E33" s="235">
        <v>31469506</v>
      </c>
      <c r="F33" s="236"/>
    </row>
    <row r="34" spans="1:7" ht="14.25">
      <c r="A34" s="231">
        <f>+A33+1</f>
        <v>13</v>
      </c>
      <c r="C34" s="233" t="s">
        <v>404</v>
      </c>
      <c r="D34" s="237"/>
      <c r="E34" s="235"/>
      <c r="F34" s="221"/>
    </row>
    <row r="35" spans="1:7" ht="14.25">
      <c r="A35" s="231">
        <f>+A34+1</f>
        <v>14</v>
      </c>
      <c r="C35" s="233" t="s">
        <v>405</v>
      </c>
      <c r="D35" s="237" t="s">
        <v>495</v>
      </c>
      <c r="E35" s="238">
        <v>25483016</v>
      </c>
      <c r="F35" s="221"/>
    </row>
    <row r="36" spans="1:7" ht="14.25">
      <c r="A36" s="231">
        <f>+A35+1</f>
        <v>15</v>
      </c>
      <c r="C36" s="233" t="s">
        <v>406</v>
      </c>
      <c r="D36" s="239" t="str">
        <f>"Ln "&amp;A33&amp;" - ln "&amp;A34&amp;" - ln "&amp;A35&amp;""</f>
        <v>Ln 12 - ln 13 - ln 14</v>
      </c>
      <c r="E36" s="240">
        <f>+E33-E34-E35</f>
        <v>5986490</v>
      </c>
      <c r="F36" s="236"/>
    </row>
    <row r="37" spans="1:7" ht="14.25">
      <c r="A37" s="231"/>
      <c r="C37" s="241"/>
      <c r="D37" s="241"/>
      <c r="E37" s="221"/>
      <c r="F37" s="221"/>
    </row>
    <row r="38" spans="1:7">
      <c r="A38" s="231"/>
      <c r="C38" s="241"/>
      <c r="D38" s="241"/>
    </row>
    <row r="39" spans="1:7" ht="14.25">
      <c r="A39" s="243" t="s">
        <v>410</v>
      </c>
      <c r="B39" s="244" t="s">
        <v>2</v>
      </c>
      <c r="C39" s="244" t="s">
        <v>490</v>
      </c>
      <c r="D39" s="241"/>
    </row>
    <row r="40" spans="1:7" ht="14.25">
      <c r="A40" s="224" t="s">
        <v>496</v>
      </c>
      <c r="B40" s="222"/>
      <c r="C40" s="433" t="s">
        <v>557</v>
      </c>
      <c r="D40" s="433"/>
      <c r="E40" s="433"/>
      <c r="F40" s="433"/>
    </row>
    <row r="41" spans="1:7" ht="14.25">
      <c r="A41" s="224"/>
      <c r="B41" s="222"/>
      <c r="C41" s="233"/>
      <c r="D41" s="241"/>
    </row>
    <row r="42" spans="1:7">
      <c r="B42" s="195"/>
      <c r="C42" s="195"/>
      <c r="D42" s="195"/>
      <c r="E42" s="195"/>
      <c r="F42" s="195"/>
      <c r="G42" s="195"/>
    </row>
    <row r="43" spans="1:7">
      <c r="B43" s="195"/>
      <c r="C43" s="195"/>
      <c r="D43" s="195"/>
      <c r="E43" s="195"/>
      <c r="F43" s="195"/>
      <c r="G43" s="195"/>
    </row>
    <row r="44" spans="1:7">
      <c r="B44" s="195"/>
      <c r="C44" s="195"/>
      <c r="D44" s="195"/>
      <c r="E44" s="195"/>
      <c r="F44" s="195"/>
      <c r="G44" s="195"/>
    </row>
    <row r="45" spans="1:7">
      <c r="B45" s="195"/>
      <c r="C45" s="195"/>
      <c r="D45" s="195"/>
      <c r="E45" s="195"/>
      <c r="F45" s="195"/>
      <c r="G45" s="195"/>
    </row>
    <row r="46" spans="1:7">
      <c r="B46" s="195"/>
      <c r="C46" s="195"/>
      <c r="D46" s="195"/>
      <c r="E46" s="195"/>
      <c r="F46" s="195"/>
      <c r="G46" s="195"/>
    </row>
    <row r="47" spans="1:7">
      <c r="B47" s="195"/>
      <c r="C47" s="195"/>
      <c r="D47" s="195"/>
      <c r="E47" s="195"/>
      <c r="F47" s="195"/>
      <c r="G47" s="195"/>
    </row>
    <row r="48" spans="1:7">
      <c r="B48" s="195"/>
      <c r="C48" s="195"/>
      <c r="D48" s="195"/>
      <c r="E48" s="195"/>
      <c r="F48" s="195"/>
      <c r="G48" s="195"/>
    </row>
    <row r="49" spans="2:7">
      <c r="B49" s="195"/>
      <c r="C49" s="195"/>
      <c r="D49" s="195"/>
      <c r="E49" s="195"/>
      <c r="F49" s="195"/>
      <c r="G49" s="195"/>
    </row>
    <row r="50" spans="2:7">
      <c r="B50" s="195"/>
      <c r="C50" s="195"/>
      <c r="D50" s="195"/>
      <c r="E50" s="195"/>
      <c r="F50" s="195"/>
      <c r="G50" s="195"/>
    </row>
    <row r="51" spans="2:7">
      <c r="B51" s="195"/>
      <c r="C51" s="195"/>
      <c r="D51" s="195"/>
      <c r="E51" s="195"/>
      <c r="F51" s="195"/>
      <c r="G51" s="195"/>
    </row>
    <row r="52" spans="2:7">
      <c r="B52" s="195"/>
      <c r="C52" s="195"/>
      <c r="D52" s="195"/>
      <c r="E52" s="195"/>
      <c r="F52" s="195"/>
      <c r="G52" s="195"/>
    </row>
    <row r="53" spans="2:7">
      <c r="B53" s="195"/>
      <c r="C53" s="195"/>
      <c r="D53" s="195"/>
      <c r="E53" s="195"/>
      <c r="F53" s="195"/>
      <c r="G53" s="195"/>
    </row>
    <row r="54" spans="2:7">
      <c r="B54" s="195"/>
      <c r="C54" s="195"/>
      <c r="D54" s="195"/>
      <c r="E54" s="195"/>
      <c r="F54" s="195"/>
      <c r="G54" s="195"/>
    </row>
    <row r="55" spans="2:7">
      <c r="B55" s="195"/>
      <c r="C55" s="195"/>
      <c r="D55" s="195"/>
      <c r="E55" s="195"/>
      <c r="F55" s="195"/>
      <c r="G55" s="195"/>
    </row>
    <row r="56" spans="2:7">
      <c r="B56" s="195"/>
      <c r="C56" s="195"/>
      <c r="D56" s="195"/>
      <c r="E56" s="195"/>
      <c r="F56" s="195"/>
      <c r="G56" s="195"/>
    </row>
    <row r="57" spans="2:7">
      <c r="B57" s="195"/>
      <c r="C57" s="195"/>
      <c r="D57" s="195"/>
      <c r="E57" s="195"/>
      <c r="F57" s="195"/>
      <c r="G57" s="195"/>
    </row>
    <row r="58" spans="2:7">
      <c r="B58" s="195"/>
      <c r="C58" s="195"/>
      <c r="D58" s="195"/>
      <c r="E58" s="195"/>
      <c r="F58" s="195"/>
      <c r="G58" s="195"/>
    </row>
    <row r="59" spans="2:7">
      <c r="B59" s="195"/>
      <c r="C59" s="195"/>
      <c r="D59" s="195"/>
      <c r="E59" s="195"/>
      <c r="F59" s="195"/>
      <c r="G59" s="195"/>
    </row>
    <row r="60" spans="2:7">
      <c r="B60" s="195"/>
      <c r="C60" s="195"/>
      <c r="D60" s="195"/>
      <c r="E60" s="195"/>
      <c r="F60" s="195"/>
      <c r="G60" s="195"/>
    </row>
    <row r="61" spans="2:7">
      <c r="B61" s="195"/>
      <c r="C61" s="195"/>
      <c r="D61" s="195"/>
      <c r="E61" s="195"/>
      <c r="F61" s="195"/>
      <c r="G61" s="195"/>
    </row>
    <row r="62" spans="2:7">
      <c r="B62" s="195"/>
      <c r="C62" s="195"/>
      <c r="D62" s="195"/>
      <c r="E62" s="195"/>
      <c r="F62" s="195"/>
      <c r="G62" s="195"/>
    </row>
    <row r="63" spans="2:7">
      <c r="B63" s="195"/>
      <c r="C63" s="195"/>
      <c r="D63" s="195"/>
      <c r="E63" s="195"/>
      <c r="F63" s="195"/>
      <c r="G63" s="195"/>
    </row>
    <row r="64" spans="2:7">
      <c r="B64" s="195"/>
      <c r="C64" s="195"/>
      <c r="D64" s="195"/>
      <c r="E64" s="195"/>
      <c r="F64" s="195"/>
      <c r="G64" s="195"/>
    </row>
    <row r="65" spans="2:7">
      <c r="B65" s="195"/>
      <c r="C65" s="195"/>
      <c r="D65" s="195"/>
      <c r="E65" s="195"/>
      <c r="F65" s="195"/>
      <c r="G65" s="195"/>
    </row>
    <row r="66" spans="2:7">
      <c r="B66" s="195"/>
      <c r="C66" s="195"/>
      <c r="D66" s="195"/>
      <c r="E66" s="195"/>
      <c r="F66" s="195"/>
      <c r="G66" s="195"/>
    </row>
    <row r="67" spans="2:7">
      <c r="B67" s="195"/>
      <c r="C67" s="195"/>
      <c r="D67" s="195"/>
      <c r="E67" s="195"/>
      <c r="F67" s="195"/>
      <c r="G67" s="195"/>
    </row>
    <row r="68" spans="2:7">
      <c r="B68" s="195"/>
      <c r="C68" s="195"/>
      <c r="D68" s="195"/>
      <c r="E68" s="195"/>
      <c r="F68" s="195"/>
      <c r="G68" s="195"/>
    </row>
    <row r="69" spans="2:7">
      <c r="B69" s="195"/>
      <c r="C69" s="195"/>
      <c r="D69" s="195"/>
      <c r="E69" s="195"/>
      <c r="F69" s="195"/>
      <c r="G69" s="195"/>
    </row>
    <row r="70" spans="2:7">
      <c r="B70" s="195"/>
      <c r="C70" s="195"/>
      <c r="D70" s="195"/>
      <c r="E70" s="195"/>
      <c r="F70" s="195"/>
      <c r="G70" s="195"/>
    </row>
    <row r="71" spans="2:7">
      <c r="B71" s="195"/>
      <c r="C71" s="195"/>
      <c r="D71" s="195"/>
      <c r="E71" s="195"/>
      <c r="F71" s="195"/>
      <c r="G71" s="195"/>
    </row>
    <row r="72" spans="2:7">
      <c r="B72" s="195"/>
      <c r="C72" s="195"/>
      <c r="D72" s="195"/>
      <c r="E72" s="195"/>
      <c r="F72" s="195"/>
      <c r="G72" s="195"/>
    </row>
    <row r="73" spans="2:7">
      <c r="B73" s="195"/>
      <c r="C73" s="195"/>
      <c r="D73" s="195"/>
      <c r="E73" s="195"/>
      <c r="F73" s="195"/>
      <c r="G73" s="195"/>
    </row>
    <row r="74" spans="2:7">
      <c r="B74" s="195"/>
      <c r="C74" s="195"/>
      <c r="D74" s="195"/>
      <c r="E74" s="195"/>
      <c r="F74" s="195"/>
      <c r="G74" s="195"/>
    </row>
    <row r="75" spans="2:7">
      <c r="B75" s="195"/>
      <c r="C75" s="195"/>
      <c r="D75" s="195"/>
      <c r="E75" s="195"/>
      <c r="F75" s="195"/>
      <c r="G75" s="195"/>
    </row>
    <row r="76" spans="2:7">
      <c r="B76" s="195"/>
      <c r="C76" s="195"/>
      <c r="D76" s="195"/>
      <c r="E76" s="195"/>
      <c r="F76" s="195"/>
      <c r="G76" s="195"/>
    </row>
    <row r="77" spans="2:7">
      <c r="B77" s="195"/>
      <c r="C77" s="195"/>
      <c r="D77" s="195"/>
      <c r="E77" s="195"/>
      <c r="F77" s="195"/>
      <c r="G77" s="195"/>
    </row>
    <row r="78" spans="2:7">
      <c r="B78" s="195"/>
      <c r="C78" s="195"/>
      <c r="D78" s="195"/>
      <c r="E78" s="195"/>
      <c r="F78" s="195"/>
      <c r="G78" s="195"/>
    </row>
    <row r="79" spans="2:7">
      <c r="B79" s="195"/>
      <c r="C79" s="195"/>
      <c r="D79" s="195"/>
      <c r="E79" s="195"/>
      <c r="F79" s="195"/>
      <c r="G79" s="195"/>
    </row>
    <row r="80" spans="2:7">
      <c r="B80" s="195"/>
      <c r="C80" s="195"/>
      <c r="D80" s="195"/>
      <c r="E80" s="195"/>
      <c r="F80" s="195"/>
      <c r="G80" s="195"/>
    </row>
    <row r="81" spans="2:7">
      <c r="B81" s="195"/>
      <c r="C81" s="195"/>
      <c r="D81" s="195"/>
      <c r="E81" s="195"/>
      <c r="F81" s="195"/>
      <c r="G81" s="195"/>
    </row>
    <row r="82" spans="2:7">
      <c r="B82" s="195"/>
      <c r="C82" s="195"/>
      <c r="D82" s="195"/>
      <c r="E82" s="195"/>
      <c r="F82" s="195"/>
      <c r="G82" s="195"/>
    </row>
    <row r="83" spans="2:7">
      <c r="B83" s="195"/>
      <c r="C83" s="195"/>
      <c r="D83" s="195"/>
      <c r="E83" s="195"/>
      <c r="F83" s="195"/>
      <c r="G83" s="195"/>
    </row>
    <row r="84" spans="2:7">
      <c r="B84" s="195"/>
      <c r="C84" s="195"/>
      <c r="D84" s="195"/>
      <c r="E84" s="195"/>
      <c r="F84" s="195"/>
      <c r="G84" s="195"/>
    </row>
    <row r="85" spans="2:7">
      <c r="B85" s="195"/>
      <c r="C85" s="195"/>
      <c r="D85" s="195"/>
      <c r="E85" s="195"/>
      <c r="F85" s="195"/>
      <c r="G85" s="195"/>
    </row>
    <row r="86" spans="2:7">
      <c r="B86" s="195"/>
      <c r="C86" s="195"/>
      <c r="D86" s="195"/>
      <c r="E86" s="195"/>
      <c r="F86" s="195"/>
      <c r="G86" s="195"/>
    </row>
    <row r="87" spans="2:7">
      <c r="B87" s="195"/>
      <c r="C87" s="195"/>
      <c r="D87" s="195"/>
      <c r="E87" s="195"/>
      <c r="F87" s="195"/>
      <c r="G87" s="195"/>
    </row>
    <row r="88" spans="2:7">
      <c r="B88" s="195"/>
      <c r="C88" s="195"/>
      <c r="D88" s="195"/>
      <c r="E88" s="195"/>
      <c r="F88" s="195"/>
      <c r="G88" s="195"/>
    </row>
    <row r="89" spans="2:7">
      <c r="B89" s="195"/>
      <c r="C89" s="195"/>
      <c r="D89" s="195"/>
      <c r="E89" s="195"/>
      <c r="F89" s="195"/>
      <c r="G89" s="195"/>
    </row>
    <row r="90" spans="2:7">
      <c r="B90" s="195"/>
      <c r="C90" s="195"/>
      <c r="D90" s="195"/>
      <c r="E90" s="195"/>
      <c r="F90" s="195"/>
      <c r="G90" s="195"/>
    </row>
    <row r="91" spans="2:7">
      <c r="B91" s="195"/>
      <c r="C91" s="195"/>
      <c r="D91" s="195"/>
      <c r="E91" s="195"/>
      <c r="F91" s="195"/>
      <c r="G91" s="195"/>
    </row>
    <row r="92" spans="2:7">
      <c r="B92" s="195"/>
      <c r="C92" s="195"/>
      <c r="D92" s="195"/>
      <c r="E92" s="195"/>
      <c r="F92" s="195"/>
      <c r="G92" s="195"/>
    </row>
    <row r="93" spans="2:7">
      <c r="B93" s="195"/>
      <c r="C93" s="195"/>
      <c r="D93" s="195"/>
      <c r="E93" s="195"/>
      <c r="F93" s="195"/>
      <c r="G93" s="195"/>
    </row>
    <row r="94" spans="2:7">
      <c r="B94" s="195"/>
      <c r="C94" s="195"/>
      <c r="D94" s="195"/>
      <c r="E94" s="195"/>
      <c r="F94" s="195"/>
      <c r="G94" s="195"/>
    </row>
    <row r="95" spans="2:7">
      <c r="B95" s="195"/>
      <c r="C95" s="195"/>
      <c r="D95" s="195"/>
      <c r="E95" s="195"/>
      <c r="F95" s="195"/>
      <c r="G95" s="195"/>
    </row>
    <row r="96" spans="2:7">
      <c r="B96" s="195"/>
      <c r="C96" s="195"/>
      <c r="D96" s="195"/>
      <c r="E96" s="195"/>
      <c r="F96" s="195"/>
      <c r="G96" s="195"/>
    </row>
    <row r="97" spans="2:7">
      <c r="B97" s="195"/>
      <c r="C97" s="195"/>
      <c r="D97" s="195"/>
      <c r="E97" s="195"/>
      <c r="F97" s="195"/>
      <c r="G97" s="195"/>
    </row>
    <row r="98" spans="2:7">
      <c r="B98" s="195"/>
      <c r="C98" s="195"/>
      <c r="D98" s="195"/>
      <c r="E98" s="195"/>
      <c r="F98" s="195"/>
      <c r="G98" s="195"/>
    </row>
    <row r="99" spans="2:7">
      <c r="B99" s="195"/>
      <c r="C99" s="195"/>
      <c r="D99" s="195"/>
      <c r="E99" s="195"/>
      <c r="F99" s="195"/>
      <c r="G99" s="195"/>
    </row>
    <row r="100" spans="2:7">
      <c r="B100" s="195"/>
      <c r="C100" s="195"/>
      <c r="D100" s="195"/>
      <c r="E100" s="195"/>
      <c r="F100" s="195"/>
      <c r="G100" s="195"/>
    </row>
    <row r="101" spans="2:7">
      <c r="B101" s="195"/>
      <c r="C101" s="195"/>
      <c r="D101" s="195"/>
      <c r="E101" s="195"/>
      <c r="F101" s="195"/>
      <c r="G101" s="195"/>
    </row>
    <row r="102" spans="2:7">
      <c r="B102" s="195"/>
      <c r="C102" s="195"/>
      <c r="D102" s="195"/>
      <c r="E102" s="195"/>
      <c r="F102" s="195"/>
      <c r="G102" s="195"/>
    </row>
    <row r="103" spans="2:7">
      <c r="B103" s="195"/>
      <c r="C103" s="195"/>
      <c r="D103" s="195"/>
      <c r="E103" s="195"/>
      <c r="F103" s="195"/>
      <c r="G103" s="195"/>
    </row>
    <row r="104" spans="2:7">
      <c r="B104" s="195"/>
      <c r="C104" s="195"/>
      <c r="D104" s="195"/>
      <c r="E104" s="195"/>
      <c r="F104" s="195"/>
      <c r="G104" s="195"/>
    </row>
    <row r="105" spans="2:7">
      <c r="B105" s="195"/>
      <c r="C105" s="195"/>
      <c r="D105" s="195"/>
      <c r="E105" s="195"/>
      <c r="F105" s="195"/>
      <c r="G105" s="195"/>
    </row>
    <row r="106" spans="2:7">
      <c r="B106" s="195"/>
      <c r="C106" s="195"/>
      <c r="D106" s="195"/>
      <c r="E106" s="195"/>
      <c r="F106" s="195"/>
      <c r="G106" s="195"/>
    </row>
    <row r="107" spans="2:7">
      <c r="B107" s="195"/>
      <c r="C107" s="195"/>
      <c r="D107" s="195"/>
      <c r="E107" s="195"/>
      <c r="F107" s="195"/>
      <c r="G107" s="195"/>
    </row>
    <row r="108" spans="2:7">
      <c r="B108" s="195"/>
      <c r="C108" s="195"/>
      <c r="D108" s="195"/>
      <c r="E108" s="195"/>
      <c r="F108" s="195"/>
      <c r="G108" s="195"/>
    </row>
    <row r="109" spans="2:7">
      <c r="B109" s="195"/>
      <c r="C109" s="195"/>
      <c r="D109" s="195"/>
      <c r="E109" s="195"/>
      <c r="F109" s="195"/>
      <c r="G109" s="195"/>
    </row>
    <row r="110" spans="2:7">
      <c r="B110" s="195"/>
      <c r="C110" s="195"/>
      <c r="D110" s="195"/>
      <c r="E110" s="195"/>
      <c r="F110" s="195"/>
      <c r="G110" s="195"/>
    </row>
    <row r="111" spans="2:7">
      <c r="B111" s="195"/>
      <c r="C111" s="195"/>
      <c r="D111" s="195"/>
      <c r="E111" s="195"/>
      <c r="F111" s="195"/>
      <c r="G111" s="195"/>
    </row>
    <row r="112" spans="2:7">
      <c r="B112" s="195"/>
      <c r="C112" s="195"/>
      <c r="D112" s="195"/>
      <c r="E112" s="195"/>
      <c r="F112" s="195"/>
      <c r="G112" s="195"/>
    </row>
    <row r="113" spans="2:7">
      <c r="B113" s="195"/>
      <c r="C113" s="195"/>
      <c r="D113" s="195"/>
      <c r="E113" s="195"/>
      <c r="F113" s="195"/>
      <c r="G113" s="195"/>
    </row>
    <row r="114" spans="2:7">
      <c r="B114" s="195"/>
      <c r="C114" s="195"/>
      <c r="D114" s="195"/>
      <c r="E114" s="195"/>
      <c r="F114" s="195"/>
      <c r="G114" s="195"/>
    </row>
    <row r="115" spans="2:7">
      <c r="B115" s="195"/>
      <c r="C115" s="195"/>
      <c r="D115" s="195"/>
      <c r="E115" s="195"/>
      <c r="F115" s="195"/>
      <c r="G115" s="195"/>
    </row>
    <row r="116" spans="2:7">
      <c r="B116" s="195"/>
      <c r="C116" s="195"/>
      <c r="D116" s="195"/>
      <c r="E116" s="195"/>
      <c r="F116" s="195"/>
      <c r="G116" s="195"/>
    </row>
    <row r="117" spans="2:7">
      <c r="B117" s="195"/>
      <c r="C117" s="195"/>
      <c r="D117" s="195"/>
      <c r="E117" s="195"/>
      <c r="F117" s="195"/>
      <c r="G117" s="195"/>
    </row>
    <row r="118" spans="2:7">
      <c r="B118" s="195"/>
      <c r="C118" s="195"/>
      <c r="D118" s="195"/>
      <c r="E118" s="195"/>
      <c r="F118" s="195"/>
      <c r="G118" s="195"/>
    </row>
    <row r="119" spans="2:7">
      <c r="B119" s="195"/>
      <c r="C119" s="195"/>
      <c r="D119" s="195"/>
      <c r="E119" s="195"/>
      <c r="F119" s="195"/>
      <c r="G119" s="195"/>
    </row>
    <row r="120" spans="2:7">
      <c r="B120" s="195"/>
      <c r="C120" s="195"/>
      <c r="D120" s="195"/>
      <c r="E120" s="195"/>
      <c r="F120" s="195"/>
      <c r="G120" s="195"/>
    </row>
    <row r="121" spans="2:7">
      <c r="B121" s="195"/>
      <c r="C121" s="195"/>
      <c r="D121" s="195"/>
      <c r="E121" s="195"/>
      <c r="F121" s="195"/>
      <c r="G121" s="195"/>
    </row>
    <row r="122" spans="2:7">
      <c r="B122" s="195"/>
      <c r="C122" s="195"/>
      <c r="D122" s="195"/>
      <c r="E122" s="195"/>
      <c r="F122" s="195"/>
      <c r="G122" s="195"/>
    </row>
    <row r="123" spans="2:7">
      <c r="B123" s="195"/>
      <c r="C123" s="195"/>
      <c r="D123" s="195"/>
      <c r="E123" s="195"/>
      <c r="F123" s="195"/>
      <c r="G123" s="195"/>
    </row>
    <row r="124" spans="2:7">
      <c r="B124" s="195"/>
      <c r="C124" s="195"/>
      <c r="D124" s="195"/>
      <c r="E124" s="195"/>
      <c r="F124" s="195"/>
      <c r="G124" s="195"/>
    </row>
    <row r="125" spans="2:7">
      <c r="B125" s="195"/>
      <c r="C125" s="195"/>
      <c r="D125" s="195"/>
      <c r="E125" s="195"/>
      <c r="F125" s="195"/>
      <c r="G125" s="195"/>
    </row>
    <row r="126" spans="2:7">
      <c r="B126" s="195"/>
      <c r="C126" s="195"/>
      <c r="D126" s="195"/>
      <c r="E126" s="195"/>
      <c r="F126" s="195"/>
      <c r="G126" s="195"/>
    </row>
    <row r="127" spans="2:7">
      <c r="B127" s="195"/>
      <c r="C127" s="195"/>
      <c r="D127" s="195"/>
      <c r="E127" s="195"/>
      <c r="F127" s="195"/>
      <c r="G127" s="195"/>
    </row>
    <row r="128" spans="2:7">
      <c r="B128" s="195"/>
      <c r="C128" s="195"/>
      <c r="D128" s="195"/>
      <c r="E128" s="195"/>
      <c r="F128" s="195"/>
      <c r="G128" s="195"/>
    </row>
    <row r="129" spans="2:7">
      <c r="B129" s="195"/>
      <c r="C129" s="195"/>
      <c r="D129" s="195"/>
      <c r="E129" s="195"/>
      <c r="F129" s="195"/>
      <c r="G129" s="195"/>
    </row>
    <row r="130" spans="2:7">
      <c r="B130" s="195"/>
      <c r="C130" s="195"/>
      <c r="D130" s="195"/>
      <c r="E130" s="195"/>
      <c r="F130" s="195"/>
      <c r="G130" s="195"/>
    </row>
    <row r="131" spans="2:7">
      <c r="B131" s="195"/>
      <c r="C131" s="195"/>
      <c r="D131" s="195"/>
      <c r="E131" s="195"/>
      <c r="F131" s="195"/>
      <c r="G131" s="195"/>
    </row>
    <row r="132" spans="2:7">
      <c r="B132" s="195"/>
      <c r="C132" s="195"/>
      <c r="D132" s="195"/>
      <c r="E132" s="195"/>
      <c r="F132" s="195"/>
      <c r="G132" s="195"/>
    </row>
    <row r="133" spans="2:7">
      <c r="B133" s="195"/>
      <c r="C133" s="195"/>
      <c r="D133" s="195"/>
      <c r="E133" s="195"/>
      <c r="F133" s="195"/>
      <c r="G133" s="195"/>
    </row>
    <row r="134" spans="2:7">
      <c r="B134" s="195"/>
      <c r="C134" s="195"/>
      <c r="D134" s="195"/>
      <c r="E134" s="195"/>
      <c r="F134" s="195"/>
      <c r="G134" s="195"/>
    </row>
    <row r="135" spans="2:7">
      <c r="B135" s="195"/>
      <c r="C135" s="195"/>
      <c r="D135" s="195"/>
      <c r="E135" s="195"/>
      <c r="F135" s="195"/>
      <c r="G135" s="195"/>
    </row>
    <row r="136" spans="2:7">
      <c r="B136" s="195"/>
      <c r="C136" s="195"/>
      <c r="D136" s="195"/>
      <c r="E136" s="195"/>
      <c r="F136" s="195"/>
      <c r="G136" s="195"/>
    </row>
    <row r="137" spans="2:7">
      <c r="B137" s="195"/>
      <c r="C137" s="195"/>
      <c r="D137" s="195"/>
      <c r="E137" s="195"/>
      <c r="F137" s="195"/>
      <c r="G137" s="195"/>
    </row>
    <row r="138" spans="2:7">
      <c r="B138" s="195"/>
      <c r="C138" s="195"/>
      <c r="D138" s="195"/>
      <c r="E138" s="195"/>
      <c r="F138" s="195"/>
      <c r="G138" s="195"/>
    </row>
    <row r="139" spans="2:7">
      <c r="B139" s="195"/>
      <c r="C139" s="195"/>
      <c r="D139" s="195"/>
      <c r="E139" s="195"/>
      <c r="F139" s="195"/>
      <c r="G139" s="195"/>
    </row>
    <row r="140" spans="2:7">
      <c r="B140" s="195"/>
      <c r="C140" s="195"/>
      <c r="D140" s="195"/>
      <c r="E140" s="195"/>
      <c r="F140" s="195"/>
      <c r="G140" s="195"/>
    </row>
    <row r="141" spans="2:7">
      <c r="B141" s="195"/>
      <c r="C141" s="195"/>
      <c r="D141" s="195"/>
      <c r="E141" s="195"/>
      <c r="F141" s="195"/>
      <c r="G141" s="195"/>
    </row>
    <row r="142" spans="2:7">
      <c r="B142" s="195"/>
      <c r="C142" s="195"/>
      <c r="D142" s="195"/>
      <c r="E142" s="195"/>
      <c r="F142" s="195"/>
      <c r="G142" s="195"/>
    </row>
    <row r="143" spans="2:7">
      <c r="B143" s="195"/>
      <c r="C143" s="195"/>
      <c r="D143" s="195"/>
      <c r="E143" s="195"/>
      <c r="F143" s="195"/>
      <c r="G143" s="195"/>
    </row>
    <row r="144" spans="2:7">
      <c r="B144" s="195"/>
      <c r="C144" s="195"/>
      <c r="D144" s="195"/>
      <c r="E144" s="195"/>
      <c r="F144" s="195"/>
      <c r="G144" s="195"/>
    </row>
    <row r="145" spans="2:7">
      <c r="B145" s="195"/>
      <c r="C145" s="195"/>
      <c r="D145" s="195"/>
      <c r="E145" s="195"/>
      <c r="F145" s="195"/>
      <c r="G145" s="195"/>
    </row>
    <row r="146" spans="2:7">
      <c r="B146" s="195"/>
      <c r="C146" s="195"/>
      <c r="D146" s="195"/>
      <c r="E146" s="195"/>
      <c r="F146" s="195"/>
      <c r="G146" s="195"/>
    </row>
    <row r="147" spans="2:7">
      <c r="B147" s="195"/>
      <c r="C147" s="195"/>
      <c r="D147" s="195"/>
      <c r="E147" s="195"/>
      <c r="F147" s="195"/>
      <c r="G147" s="195"/>
    </row>
    <row r="148" spans="2:7">
      <c r="B148" s="195"/>
      <c r="C148" s="195"/>
      <c r="D148" s="195"/>
      <c r="E148" s="195"/>
      <c r="F148" s="195"/>
      <c r="G148" s="195"/>
    </row>
    <row r="149" spans="2:7">
      <c r="B149" s="195"/>
      <c r="C149" s="195"/>
      <c r="D149" s="195"/>
      <c r="E149" s="195"/>
      <c r="F149" s="195"/>
      <c r="G149" s="195"/>
    </row>
    <row r="150" spans="2:7">
      <c r="B150" s="195"/>
      <c r="C150" s="195"/>
      <c r="D150" s="195"/>
      <c r="E150" s="195"/>
      <c r="F150" s="195"/>
      <c r="G150" s="195"/>
    </row>
    <row r="151" spans="2:7">
      <c r="B151" s="195"/>
      <c r="C151" s="195"/>
      <c r="D151" s="195"/>
      <c r="E151" s="195"/>
      <c r="F151" s="195"/>
      <c r="G151" s="195"/>
    </row>
    <row r="152" spans="2:7">
      <c r="B152" s="195"/>
      <c r="C152" s="195"/>
      <c r="D152" s="195"/>
      <c r="E152" s="195"/>
      <c r="F152" s="195"/>
      <c r="G152" s="195"/>
    </row>
    <row r="153" spans="2:7">
      <c r="B153" s="195"/>
      <c r="C153" s="195"/>
      <c r="D153" s="195"/>
      <c r="E153" s="195"/>
      <c r="F153" s="195"/>
      <c r="G153" s="195"/>
    </row>
    <row r="154" spans="2:7">
      <c r="B154" s="195"/>
      <c r="C154" s="195"/>
      <c r="D154" s="195"/>
      <c r="E154" s="195"/>
      <c r="F154" s="195"/>
      <c r="G154" s="195"/>
    </row>
    <row r="155" spans="2:7">
      <c r="B155" s="195"/>
      <c r="C155" s="195"/>
      <c r="D155" s="195"/>
      <c r="E155" s="195"/>
      <c r="F155" s="195"/>
      <c r="G155" s="195"/>
    </row>
    <row r="156" spans="2:7">
      <c r="B156" s="195"/>
      <c r="C156" s="195"/>
      <c r="D156" s="195"/>
      <c r="E156" s="195"/>
      <c r="F156" s="195"/>
      <c r="G156" s="195"/>
    </row>
    <row r="157" spans="2:7">
      <c r="B157" s="195"/>
      <c r="C157" s="195"/>
      <c r="D157" s="195"/>
      <c r="E157" s="195"/>
      <c r="F157" s="195"/>
      <c r="G157" s="195"/>
    </row>
    <row r="158" spans="2:7">
      <c r="B158" s="195"/>
      <c r="C158" s="195"/>
      <c r="D158" s="195"/>
      <c r="E158" s="195"/>
      <c r="F158" s="195"/>
      <c r="G158" s="195"/>
    </row>
    <row r="159" spans="2:7">
      <c r="B159" s="195"/>
      <c r="C159" s="195"/>
      <c r="D159" s="195"/>
      <c r="E159" s="195"/>
      <c r="F159" s="195"/>
      <c r="G159" s="195"/>
    </row>
    <row r="160" spans="2:7">
      <c r="B160" s="195"/>
      <c r="C160" s="195"/>
      <c r="D160" s="195"/>
      <c r="E160" s="195"/>
      <c r="F160" s="195"/>
      <c r="G160" s="195"/>
    </row>
    <row r="161" spans="2:7">
      <c r="B161" s="195"/>
      <c r="C161" s="195"/>
      <c r="D161" s="195"/>
      <c r="E161" s="195"/>
      <c r="F161" s="195"/>
      <c r="G161" s="195"/>
    </row>
    <row r="162" spans="2:7">
      <c r="B162" s="195"/>
      <c r="C162" s="195"/>
      <c r="D162" s="195"/>
      <c r="E162" s="195"/>
      <c r="F162" s="195"/>
      <c r="G162" s="195"/>
    </row>
    <row r="163" spans="2:7">
      <c r="B163" s="195"/>
      <c r="C163" s="195"/>
      <c r="D163" s="195"/>
      <c r="E163" s="195"/>
      <c r="F163" s="195"/>
      <c r="G163" s="195"/>
    </row>
    <row r="164" spans="2:7">
      <c r="B164" s="195"/>
      <c r="C164" s="195"/>
      <c r="D164" s="195"/>
      <c r="E164" s="195"/>
      <c r="F164" s="195"/>
      <c r="G164" s="195"/>
    </row>
    <row r="165" spans="2:7">
      <c r="B165" s="195"/>
      <c r="C165" s="195"/>
      <c r="D165" s="195"/>
      <c r="E165" s="195"/>
      <c r="F165" s="195"/>
      <c r="G165" s="195"/>
    </row>
    <row r="166" spans="2:7">
      <c r="B166" s="195"/>
      <c r="C166" s="195"/>
      <c r="D166" s="195"/>
      <c r="E166" s="195"/>
      <c r="F166" s="195"/>
      <c r="G166" s="195"/>
    </row>
    <row r="167" spans="2:7">
      <c r="B167" s="195"/>
      <c r="C167" s="195"/>
      <c r="D167" s="195"/>
      <c r="E167" s="195"/>
      <c r="F167" s="195"/>
      <c r="G167" s="195"/>
    </row>
    <row r="168" spans="2:7">
      <c r="B168" s="195"/>
      <c r="C168" s="195"/>
      <c r="D168" s="195"/>
      <c r="E168" s="195"/>
      <c r="F168" s="195"/>
      <c r="G168" s="195"/>
    </row>
    <row r="169" spans="2:7">
      <c r="B169" s="195"/>
      <c r="C169" s="195"/>
      <c r="D169" s="195"/>
      <c r="E169" s="195"/>
      <c r="F169" s="195"/>
      <c r="G169" s="195"/>
    </row>
    <row r="170" spans="2:7">
      <c r="B170" s="195"/>
      <c r="C170" s="195"/>
      <c r="D170" s="195"/>
      <c r="E170" s="195"/>
      <c r="F170" s="195"/>
      <c r="G170" s="195"/>
    </row>
    <row r="171" spans="2:7">
      <c r="B171" s="195"/>
      <c r="C171" s="195"/>
      <c r="D171" s="195"/>
      <c r="E171" s="195"/>
      <c r="F171" s="195"/>
      <c r="G171" s="195"/>
    </row>
    <row r="172" spans="2:7">
      <c r="B172" s="195"/>
      <c r="C172" s="195"/>
      <c r="D172" s="195"/>
      <c r="E172" s="195"/>
      <c r="F172" s="195"/>
      <c r="G172" s="195"/>
    </row>
    <row r="173" spans="2:7">
      <c r="B173" s="195"/>
      <c r="C173" s="195"/>
      <c r="D173" s="195"/>
      <c r="E173" s="195"/>
      <c r="F173" s="195"/>
      <c r="G173" s="195"/>
    </row>
    <row r="174" spans="2:7" ht="14.25" customHeight="1">
      <c r="B174" s="195"/>
      <c r="C174" s="195"/>
      <c r="D174" s="195"/>
      <c r="E174" s="195"/>
      <c r="F174" s="195"/>
      <c r="G174" s="195"/>
    </row>
    <row r="175" spans="2:7" ht="12.75" customHeight="1">
      <c r="B175" s="195"/>
      <c r="C175" s="195"/>
      <c r="D175" s="195"/>
      <c r="E175" s="195"/>
      <c r="F175" s="195"/>
      <c r="G175" s="195"/>
    </row>
    <row r="176" spans="2:7" ht="12.75" customHeight="1">
      <c r="B176" s="195"/>
      <c r="C176" s="195"/>
      <c r="D176" s="195"/>
      <c r="E176" s="195"/>
      <c r="F176" s="195"/>
      <c r="G176" s="195"/>
    </row>
    <row r="177" spans="2:7" ht="12.75" customHeight="1">
      <c r="B177" s="195"/>
      <c r="C177" s="195"/>
      <c r="D177" s="195"/>
      <c r="E177" s="195"/>
      <c r="F177" s="195"/>
      <c r="G177" s="195"/>
    </row>
    <row r="178" spans="2:7" ht="12.75" customHeight="1">
      <c r="B178" s="195"/>
      <c r="C178" s="195"/>
      <c r="D178" s="195"/>
      <c r="E178" s="195"/>
      <c r="F178" s="195"/>
      <c r="G178" s="195"/>
    </row>
    <row r="179" spans="2:7" ht="12.75" customHeight="1">
      <c r="B179" s="195"/>
      <c r="C179" s="195"/>
      <c r="D179" s="195"/>
      <c r="E179" s="195"/>
      <c r="F179" s="195"/>
      <c r="G179" s="195"/>
    </row>
    <row r="180" spans="2:7" ht="12.75" customHeight="1">
      <c r="B180" s="195"/>
      <c r="C180" s="195"/>
      <c r="D180" s="195"/>
      <c r="E180" s="195"/>
      <c r="F180" s="195"/>
      <c r="G180" s="195"/>
    </row>
    <row r="181" spans="2:7" ht="12.75" customHeight="1">
      <c r="B181" s="195"/>
      <c r="C181" s="195"/>
      <c r="D181" s="195"/>
      <c r="E181" s="195"/>
      <c r="F181" s="195"/>
      <c r="G181" s="195"/>
    </row>
    <row r="182" spans="2:7" ht="12.75" customHeight="1">
      <c r="B182" s="195"/>
      <c r="C182" s="195"/>
      <c r="D182" s="195"/>
      <c r="E182" s="195"/>
      <c r="F182" s="195"/>
      <c r="G182" s="195"/>
    </row>
    <row r="183" spans="2:7" ht="12.75" customHeight="1">
      <c r="B183" s="195"/>
      <c r="C183" s="195"/>
      <c r="D183" s="195"/>
      <c r="E183" s="195"/>
      <c r="F183" s="195"/>
      <c r="G183" s="195"/>
    </row>
    <row r="184" spans="2:7" ht="12.75" customHeight="1">
      <c r="B184" s="195"/>
      <c r="C184" s="195"/>
      <c r="D184" s="195"/>
      <c r="E184" s="195"/>
      <c r="F184" s="195"/>
      <c r="G184" s="195"/>
    </row>
    <row r="185" spans="2:7" ht="12.75" customHeight="1">
      <c r="B185" s="195"/>
      <c r="C185" s="195"/>
      <c r="D185" s="195"/>
      <c r="E185" s="195"/>
      <c r="F185" s="195"/>
      <c r="G185" s="195"/>
    </row>
    <row r="186" spans="2:7" ht="12.75" customHeight="1">
      <c r="B186" s="195"/>
      <c r="C186" s="195"/>
      <c r="D186" s="195"/>
      <c r="E186" s="195"/>
      <c r="F186" s="195"/>
      <c r="G186" s="195"/>
    </row>
    <row r="187" spans="2:7" ht="12.75" customHeight="1">
      <c r="B187" s="195"/>
      <c r="C187" s="195"/>
      <c r="D187" s="195"/>
      <c r="E187" s="195"/>
      <c r="F187" s="195"/>
      <c r="G187" s="195"/>
    </row>
    <row r="188" spans="2:7" ht="12.75" customHeight="1">
      <c r="B188" s="195"/>
      <c r="C188" s="195"/>
      <c r="D188" s="195"/>
      <c r="E188" s="195"/>
      <c r="F188" s="195"/>
      <c r="G188" s="195"/>
    </row>
    <row r="189" spans="2:7" ht="12.75" customHeight="1">
      <c r="B189" s="195"/>
      <c r="C189" s="195"/>
      <c r="D189" s="195"/>
      <c r="E189" s="195"/>
      <c r="F189" s="195"/>
      <c r="G189" s="195"/>
    </row>
    <row r="190" spans="2:7">
      <c r="B190" s="195"/>
      <c r="C190" s="195"/>
      <c r="D190" s="195"/>
      <c r="E190" s="195"/>
      <c r="F190" s="195"/>
      <c r="G190" s="195"/>
    </row>
    <row r="191" spans="2:7">
      <c r="B191" s="195"/>
      <c r="C191" s="195"/>
      <c r="D191" s="195"/>
      <c r="E191" s="195"/>
      <c r="F191" s="195"/>
      <c r="G191" s="195"/>
    </row>
    <row r="192" spans="2:7">
      <c r="B192" s="195"/>
      <c r="C192" s="195"/>
      <c r="D192" s="195"/>
      <c r="E192" s="195"/>
      <c r="F192" s="195"/>
      <c r="G192" s="195"/>
    </row>
    <row r="193" spans="2:7">
      <c r="B193" s="195"/>
      <c r="C193" s="195"/>
      <c r="D193" s="195"/>
      <c r="E193" s="195"/>
      <c r="F193" s="195"/>
      <c r="G193" s="195"/>
    </row>
    <row r="194" spans="2:7">
      <c r="B194" s="195"/>
      <c r="C194" s="195"/>
      <c r="D194" s="195"/>
      <c r="E194" s="195"/>
      <c r="F194" s="195"/>
      <c r="G194" s="195"/>
    </row>
    <row r="195" spans="2:7">
      <c r="B195" s="195"/>
      <c r="C195" s="195"/>
      <c r="D195" s="195"/>
      <c r="E195" s="195"/>
      <c r="F195" s="195"/>
      <c r="G195" s="195"/>
    </row>
    <row r="196" spans="2:7">
      <c r="B196" s="195"/>
      <c r="C196" s="195"/>
      <c r="D196" s="195"/>
      <c r="E196" s="195"/>
      <c r="F196" s="195"/>
      <c r="G196" s="195"/>
    </row>
    <row r="197" spans="2:7">
      <c r="B197" s="195"/>
      <c r="C197" s="195"/>
      <c r="D197" s="195"/>
      <c r="E197" s="195"/>
      <c r="F197" s="195"/>
      <c r="G197" s="195"/>
    </row>
    <row r="198" spans="2:7">
      <c r="B198" s="195"/>
      <c r="C198" s="195"/>
      <c r="D198" s="195"/>
      <c r="E198" s="195"/>
      <c r="F198" s="195"/>
      <c r="G198" s="195"/>
    </row>
    <row r="199" spans="2:7">
      <c r="B199" s="195"/>
      <c r="C199" s="195"/>
      <c r="D199" s="195"/>
      <c r="E199" s="195"/>
      <c r="F199" s="195"/>
      <c r="G199" s="195"/>
    </row>
    <row r="200" spans="2:7">
      <c r="B200" s="195"/>
      <c r="C200" s="195"/>
      <c r="D200" s="195"/>
      <c r="E200" s="195"/>
      <c r="F200" s="195"/>
      <c r="G200" s="195"/>
    </row>
    <row r="201" spans="2:7">
      <c r="B201" s="195"/>
      <c r="C201" s="195"/>
      <c r="D201" s="195"/>
      <c r="E201" s="195"/>
      <c r="F201" s="195"/>
      <c r="G201" s="195"/>
    </row>
    <row r="202" spans="2:7">
      <c r="B202" s="195"/>
      <c r="C202" s="195"/>
      <c r="D202" s="195"/>
      <c r="E202" s="195"/>
      <c r="F202" s="195"/>
      <c r="G202" s="195"/>
    </row>
    <row r="203" spans="2:7">
      <c r="B203" s="195"/>
      <c r="C203" s="195"/>
      <c r="D203" s="195"/>
      <c r="E203" s="195"/>
      <c r="F203" s="195"/>
      <c r="G203" s="195"/>
    </row>
    <row r="204" spans="2:7">
      <c r="B204" s="195"/>
      <c r="C204" s="195"/>
      <c r="D204" s="195"/>
      <c r="E204" s="195"/>
      <c r="F204" s="195"/>
      <c r="G204" s="195"/>
    </row>
    <row r="205" spans="2:7">
      <c r="B205" s="195"/>
      <c r="C205" s="195"/>
      <c r="D205" s="195"/>
      <c r="E205" s="195"/>
      <c r="F205" s="195"/>
      <c r="G205" s="195"/>
    </row>
    <row r="206" spans="2:7">
      <c r="B206" s="195"/>
      <c r="C206" s="195"/>
      <c r="D206" s="195"/>
      <c r="E206" s="195"/>
      <c r="F206" s="195"/>
      <c r="G206" s="195"/>
    </row>
    <row r="207" spans="2:7">
      <c r="B207" s="195"/>
      <c r="C207" s="195"/>
      <c r="D207" s="195"/>
      <c r="E207" s="195"/>
      <c r="F207" s="195"/>
      <c r="G207" s="195"/>
    </row>
  </sheetData>
  <mergeCells count="6">
    <mergeCell ref="C40:F40"/>
    <mergeCell ref="A3:F3"/>
    <mergeCell ref="A4:F4"/>
    <mergeCell ref="A5:F5"/>
    <mergeCell ref="A6:F6"/>
    <mergeCell ref="E10:E11"/>
  </mergeCells>
  <pageMargins left="0.26" right="1.28" top="1" bottom="1" header="0.75" footer="0.5"/>
  <pageSetup scale="81" orientation="portrait" r:id="rId1"/>
  <headerFooter alignWithMargins="0">
    <oddHeader>&amp;R&amp;"Arial,Bold"Formula Rate
 &amp;A
Page &amp;P of &amp;N</oddHead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E56"/>
  <sheetViews>
    <sheetView showOutlineSymbols="0" zoomScaleNormal="100" workbookViewId="0">
      <pane xSplit="2" ySplit="13" topLeftCell="C14" activePane="bottomRight" state="frozen"/>
      <selection pane="topRight" activeCell="C1" sqref="C1"/>
      <selection pane="bottomLeft" activeCell="A14" sqref="A14"/>
      <selection pane="bottomRight" activeCell="D30" sqref="D30:D32"/>
    </sheetView>
  </sheetViews>
  <sheetFormatPr defaultColWidth="9.88671875" defaultRowHeight="12.75"/>
  <cols>
    <col min="1" max="1" width="3.6640625" style="374" customWidth="1"/>
    <col min="2" max="2" width="42.5546875" style="376" customWidth="1"/>
    <col min="3" max="3" width="12.21875" style="376" customWidth="1"/>
    <col min="4" max="4" width="17.44140625" style="376" customWidth="1"/>
    <col min="5" max="5" width="11.6640625" style="376" bestFit="1" customWidth="1"/>
    <col min="6" max="16384" width="9.88671875" style="376"/>
  </cols>
  <sheetData>
    <row r="1" spans="1:5">
      <c r="B1" s="375" t="s">
        <v>366</v>
      </c>
    </row>
    <row r="2" spans="1:5">
      <c r="B2" s="375" t="s">
        <v>497</v>
      </c>
    </row>
    <row r="3" spans="1:5">
      <c r="B3" s="375" t="s">
        <v>498</v>
      </c>
    </row>
    <row r="4" spans="1:5">
      <c r="D4" s="379" t="s">
        <v>499</v>
      </c>
    </row>
    <row r="5" spans="1:5">
      <c r="B5" s="380"/>
    </row>
    <row r="8" spans="1:5">
      <c r="B8" s="381" t="s">
        <v>500</v>
      </c>
      <c r="C8" s="381" t="s">
        <v>501</v>
      </c>
      <c r="D8" s="381" t="s">
        <v>502</v>
      </c>
      <c r="E8" s="381" t="s">
        <v>503</v>
      </c>
    </row>
    <row r="9" spans="1:5" ht="15" customHeight="1">
      <c r="D9" s="438" t="s">
        <v>505</v>
      </c>
      <c r="E9" s="391" t="s">
        <v>539</v>
      </c>
    </row>
    <row r="10" spans="1:5">
      <c r="C10" s="382" t="s">
        <v>504</v>
      </c>
      <c r="D10" s="438"/>
      <c r="E10" s="391" t="s">
        <v>540</v>
      </c>
    </row>
    <row r="11" spans="1:5">
      <c r="C11" s="384"/>
    </row>
    <row r="12" spans="1:5">
      <c r="C12" s="383" t="s">
        <v>506</v>
      </c>
      <c r="D12" s="383" t="s">
        <v>506</v>
      </c>
      <c r="E12" s="383" t="s">
        <v>506</v>
      </c>
    </row>
    <row r="13" spans="1:5">
      <c r="B13" s="381" t="s">
        <v>507</v>
      </c>
      <c r="C13" s="381" t="s">
        <v>508</v>
      </c>
      <c r="D13" s="381" t="str">
        <f>C13</f>
        <v>OF 12-31-18</v>
      </c>
      <c r="E13" s="381" t="str">
        <f>D13</f>
        <v>OF 12-31-18</v>
      </c>
    </row>
    <row r="14" spans="1:5">
      <c r="C14" s="376" t="s">
        <v>509</v>
      </c>
    </row>
    <row r="15" spans="1:5">
      <c r="A15" s="385">
        <v>1</v>
      </c>
      <c r="B15" s="377" t="s">
        <v>510</v>
      </c>
      <c r="C15" s="386"/>
      <c r="D15" s="386"/>
    </row>
    <row r="16" spans="1:5">
      <c r="A16" s="385">
        <f t="shared" ref="A16:A55" si="0">A15+1</f>
        <v>2</v>
      </c>
      <c r="C16" s="386"/>
      <c r="D16" s="386"/>
    </row>
    <row r="17" spans="1:5">
      <c r="A17" s="385">
        <f t="shared" si="0"/>
        <v>3</v>
      </c>
      <c r="B17" s="378" t="s">
        <v>511</v>
      </c>
      <c r="C17" s="386">
        <v>180900361</v>
      </c>
      <c r="D17" s="386"/>
      <c r="E17" s="376">
        <f>+C17+D17</f>
        <v>180900361</v>
      </c>
    </row>
    <row r="18" spans="1:5">
      <c r="A18" s="385">
        <f t="shared" si="0"/>
        <v>4</v>
      </c>
      <c r="B18" s="378" t="s">
        <v>512</v>
      </c>
      <c r="C18" s="386">
        <v>39875</v>
      </c>
      <c r="D18" s="386"/>
      <c r="E18" s="376">
        <f t="shared" ref="E18:E32" si="1">+C18+D18</f>
        <v>39875</v>
      </c>
    </row>
    <row r="19" spans="1:5">
      <c r="A19" s="385">
        <f t="shared" si="0"/>
        <v>5</v>
      </c>
      <c r="B19" s="378" t="s">
        <v>513</v>
      </c>
      <c r="C19" s="386">
        <v>110681</v>
      </c>
      <c r="D19" s="386"/>
      <c r="E19" s="376">
        <f t="shared" si="1"/>
        <v>110681</v>
      </c>
    </row>
    <row r="20" spans="1:5">
      <c r="A20" s="385">
        <f t="shared" si="0"/>
        <v>6</v>
      </c>
      <c r="B20" s="378" t="s">
        <v>514</v>
      </c>
      <c r="C20" s="386">
        <v>6190134</v>
      </c>
      <c r="D20" s="386"/>
      <c r="E20" s="376">
        <f t="shared" si="1"/>
        <v>6190134</v>
      </c>
    </row>
    <row r="21" spans="1:5">
      <c r="A21" s="385">
        <f t="shared" si="0"/>
        <v>7</v>
      </c>
      <c r="B21" s="377" t="s">
        <v>515</v>
      </c>
      <c r="C21" s="386">
        <v>-12461443</v>
      </c>
      <c r="D21" s="386"/>
      <c r="E21" s="376">
        <f t="shared" si="1"/>
        <v>-12461443</v>
      </c>
    </row>
    <row r="22" spans="1:5">
      <c r="A22" s="385">
        <f t="shared" si="0"/>
        <v>8</v>
      </c>
      <c r="B22" s="377" t="s">
        <v>516</v>
      </c>
      <c r="C22" s="386">
        <v>2288797</v>
      </c>
      <c r="D22" s="386"/>
      <c r="E22" s="376">
        <f t="shared" si="1"/>
        <v>2288797</v>
      </c>
    </row>
    <row r="23" spans="1:5">
      <c r="A23" s="385">
        <f t="shared" si="0"/>
        <v>9</v>
      </c>
      <c r="B23" s="377" t="s">
        <v>517</v>
      </c>
      <c r="C23" s="386">
        <v>126771</v>
      </c>
      <c r="D23" s="386"/>
      <c r="E23" s="376">
        <f t="shared" si="1"/>
        <v>126771</v>
      </c>
    </row>
    <row r="24" spans="1:5">
      <c r="A24" s="385">
        <f t="shared" si="0"/>
        <v>10</v>
      </c>
      <c r="B24" s="377" t="s">
        <v>518</v>
      </c>
      <c r="C24" s="386">
        <v>139189</v>
      </c>
      <c r="D24" s="386"/>
      <c r="E24" s="376">
        <f t="shared" si="1"/>
        <v>139189</v>
      </c>
    </row>
    <row r="25" spans="1:5">
      <c r="A25" s="385">
        <f t="shared" si="0"/>
        <v>11</v>
      </c>
      <c r="B25" s="377" t="s">
        <v>519</v>
      </c>
      <c r="C25" s="386">
        <v>26032</v>
      </c>
      <c r="D25" s="386"/>
      <c r="E25" s="376">
        <f t="shared" si="1"/>
        <v>26032</v>
      </c>
    </row>
    <row r="26" spans="1:5">
      <c r="A26" s="385">
        <f t="shared" si="0"/>
        <v>12</v>
      </c>
      <c r="B26" s="390" t="s">
        <v>520</v>
      </c>
      <c r="C26" s="386">
        <v>2443176</v>
      </c>
      <c r="D26" s="386"/>
      <c r="E26" s="376">
        <f t="shared" si="1"/>
        <v>2443176</v>
      </c>
    </row>
    <row r="27" spans="1:5">
      <c r="A27" s="385">
        <f t="shared" si="0"/>
        <v>13</v>
      </c>
      <c r="B27" s="390" t="s">
        <v>521</v>
      </c>
      <c r="C27" s="386">
        <v>181815</v>
      </c>
      <c r="D27" s="386"/>
      <c r="E27" s="376">
        <f t="shared" si="1"/>
        <v>181815</v>
      </c>
    </row>
    <row r="28" spans="1:5">
      <c r="A28" s="385">
        <f t="shared" si="0"/>
        <v>14</v>
      </c>
      <c r="B28" s="390" t="s">
        <v>522</v>
      </c>
      <c r="C28" s="386">
        <v>106810039</v>
      </c>
      <c r="D28" s="386"/>
      <c r="E28" s="376">
        <f t="shared" si="1"/>
        <v>106810039</v>
      </c>
    </row>
    <row r="29" spans="1:5">
      <c r="A29" s="385">
        <f t="shared" si="0"/>
        <v>15</v>
      </c>
      <c r="B29" s="390" t="s">
        <v>523</v>
      </c>
      <c r="C29" s="386">
        <v>-2279184</v>
      </c>
      <c r="D29" s="386"/>
      <c r="E29" s="376">
        <f t="shared" si="1"/>
        <v>-2279184</v>
      </c>
    </row>
    <row r="30" spans="1:5">
      <c r="A30" s="385">
        <f t="shared" si="0"/>
        <v>16</v>
      </c>
      <c r="B30" s="377" t="s">
        <v>524</v>
      </c>
      <c r="C30" s="387">
        <v>0</v>
      </c>
      <c r="D30" s="386">
        <f>-C30</f>
        <v>0</v>
      </c>
      <c r="E30" s="376">
        <f t="shared" si="1"/>
        <v>0</v>
      </c>
    </row>
    <row r="31" spans="1:5">
      <c r="A31" s="385">
        <f t="shared" si="0"/>
        <v>17</v>
      </c>
      <c r="B31" s="377" t="s">
        <v>525</v>
      </c>
      <c r="C31" s="387">
        <v>18693798</v>
      </c>
      <c r="D31" s="386">
        <f>-C31</f>
        <v>-18693798</v>
      </c>
      <c r="E31" s="376">
        <f t="shared" si="1"/>
        <v>0</v>
      </c>
    </row>
    <row r="32" spans="1:5">
      <c r="A32" s="385">
        <f t="shared" si="0"/>
        <v>18</v>
      </c>
      <c r="B32" s="377" t="s">
        <v>526</v>
      </c>
      <c r="C32" s="387">
        <v>-104530855</v>
      </c>
      <c r="D32" s="386">
        <f>-C32</f>
        <v>104530855</v>
      </c>
      <c r="E32" s="376">
        <f t="shared" si="1"/>
        <v>0</v>
      </c>
    </row>
    <row r="33" spans="1:5">
      <c r="A33" s="385">
        <f t="shared" si="0"/>
        <v>19</v>
      </c>
      <c r="C33" s="386"/>
      <c r="D33" s="386"/>
    </row>
    <row r="34" spans="1:5" ht="13.5" thickBot="1">
      <c r="A34" s="385">
        <f t="shared" si="0"/>
        <v>20</v>
      </c>
      <c r="B34" s="377" t="s">
        <v>527</v>
      </c>
      <c r="C34" s="388">
        <f>SUM(C17:C33)</f>
        <v>198679186</v>
      </c>
      <c r="D34" s="388">
        <f>SUM(D17:D33)</f>
        <v>85837057</v>
      </c>
      <c r="E34" s="388">
        <f>SUM(E17:E33)</f>
        <v>284516243</v>
      </c>
    </row>
    <row r="35" spans="1:5" ht="13.5" thickTop="1">
      <c r="A35" s="385">
        <f t="shared" si="0"/>
        <v>21</v>
      </c>
      <c r="C35" s="389"/>
      <c r="D35" s="389"/>
      <c r="E35" s="389"/>
    </row>
    <row r="36" spans="1:5">
      <c r="A36" s="385">
        <f t="shared" si="0"/>
        <v>22</v>
      </c>
      <c r="B36" s="377"/>
      <c r="C36" s="386"/>
      <c r="D36" s="386"/>
    </row>
    <row r="37" spans="1:5">
      <c r="A37" s="385">
        <f t="shared" si="0"/>
        <v>23</v>
      </c>
      <c r="B37" s="378" t="s">
        <v>528</v>
      </c>
      <c r="C37" s="386" t="s">
        <v>2</v>
      </c>
      <c r="D37" s="386"/>
    </row>
    <row r="38" spans="1:5">
      <c r="A38" s="385">
        <f t="shared" si="0"/>
        <v>24</v>
      </c>
      <c r="C38" s="386"/>
      <c r="D38" s="386"/>
    </row>
    <row r="39" spans="1:5">
      <c r="A39" s="385">
        <f t="shared" si="0"/>
        <v>25</v>
      </c>
      <c r="B39" s="378" t="s">
        <v>529</v>
      </c>
      <c r="C39" s="386">
        <v>0.02</v>
      </c>
      <c r="D39" s="386"/>
      <c r="E39" s="376">
        <f t="shared" ref="E39:E46" si="2">+C39+D39</f>
        <v>0.02</v>
      </c>
    </row>
    <row r="40" spans="1:5">
      <c r="A40" s="385">
        <f t="shared" si="0"/>
        <v>26</v>
      </c>
      <c r="B40" s="390" t="s">
        <v>530</v>
      </c>
      <c r="C40" s="386">
        <v>0</v>
      </c>
      <c r="D40" s="386"/>
      <c r="E40" s="376">
        <f t="shared" si="2"/>
        <v>0</v>
      </c>
    </row>
    <row r="41" spans="1:5">
      <c r="A41" s="385">
        <f t="shared" si="0"/>
        <v>27</v>
      </c>
      <c r="B41" s="390" t="s">
        <v>523</v>
      </c>
      <c r="C41" s="386">
        <v>-8666176</v>
      </c>
      <c r="D41" s="386"/>
      <c r="E41" s="376">
        <f t="shared" si="2"/>
        <v>-8666176</v>
      </c>
    </row>
    <row r="42" spans="1:5">
      <c r="A42" s="385">
        <f t="shared" si="0"/>
        <v>28</v>
      </c>
      <c r="B42" s="378" t="s">
        <v>531</v>
      </c>
      <c r="C42" s="387">
        <v>0</v>
      </c>
      <c r="D42" s="386">
        <f>-C42</f>
        <v>0</v>
      </c>
      <c r="E42" s="376">
        <f t="shared" si="2"/>
        <v>0</v>
      </c>
    </row>
    <row r="43" spans="1:5">
      <c r="A43" s="385">
        <f t="shared" si="0"/>
        <v>29</v>
      </c>
      <c r="B43" s="377" t="s">
        <v>532</v>
      </c>
      <c r="C43" s="387">
        <v>4969238</v>
      </c>
      <c r="D43" s="386">
        <f>-C43</f>
        <v>-4969238</v>
      </c>
      <c r="E43" s="376">
        <f t="shared" si="2"/>
        <v>0</v>
      </c>
    </row>
    <row r="44" spans="1:5">
      <c r="A44" s="385">
        <f t="shared" si="0"/>
        <v>30</v>
      </c>
      <c r="B44" s="377" t="s">
        <v>533</v>
      </c>
      <c r="C44" s="387">
        <v>-215522</v>
      </c>
      <c r="D44" s="386">
        <f>-C44</f>
        <v>215522</v>
      </c>
      <c r="E44" s="376">
        <f t="shared" si="2"/>
        <v>0</v>
      </c>
    </row>
    <row r="45" spans="1:5">
      <c r="A45" s="385">
        <f t="shared" si="0"/>
        <v>31</v>
      </c>
      <c r="B45" s="377" t="s">
        <v>534</v>
      </c>
      <c r="C45" s="387">
        <v>0</v>
      </c>
      <c r="D45" s="386">
        <f>-C45</f>
        <v>0</v>
      </c>
      <c r="E45" s="376">
        <f t="shared" si="2"/>
        <v>0</v>
      </c>
    </row>
    <row r="46" spans="1:5">
      <c r="A46" s="385">
        <f t="shared" si="0"/>
        <v>32</v>
      </c>
      <c r="B46" s="378" t="s">
        <v>535</v>
      </c>
      <c r="C46" s="387">
        <v>0</v>
      </c>
      <c r="D46" s="386">
        <f>-C46</f>
        <v>0</v>
      </c>
      <c r="E46" s="376">
        <f t="shared" si="2"/>
        <v>0</v>
      </c>
    </row>
    <row r="47" spans="1:5">
      <c r="A47" s="385">
        <f t="shared" si="0"/>
        <v>33</v>
      </c>
      <c r="C47" s="386"/>
      <c r="D47" s="386"/>
    </row>
    <row r="48" spans="1:5" ht="13.5" thickBot="1">
      <c r="A48" s="385">
        <f t="shared" si="0"/>
        <v>34</v>
      </c>
      <c r="B48" s="377"/>
      <c r="C48" s="388">
        <f>SUM(C39:C47)</f>
        <v>-3912459.9800000004</v>
      </c>
      <c r="D48" s="388">
        <f>SUM(D39:D47)</f>
        <v>-4753716</v>
      </c>
      <c r="E48" s="388">
        <f>SUM(E39:E47)</f>
        <v>-8666175.9800000004</v>
      </c>
    </row>
    <row r="49" spans="1:5" ht="13.5" thickTop="1">
      <c r="A49" s="385">
        <f t="shared" si="0"/>
        <v>35</v>
      </c>
      <c r="C49" s="389"/>
      <c r="D49" s="389"/>
      <c r="E49" s="389"/>
    </row>
    <row r="50" spans="1:5">
      <c r="A50" s="385">
        <f t="shared" si="0"/>
        <v>36</v>
      </c>
      <c r="C50" s="386"/>
      <c r="D50" s="386"/>
    </row>
    <row r="51" spans="1:5">
      <c r="A51" s="385">
        <f t="shared" si="0"/>
        <v>37</v>
      </c>
      <c r="C51" s="386"/>
      <c r="D51" s="386"/>
    </row>
    <row r="52" spans="1:5">
      <c r="A52" s="385">
        <f t="shared" si="0"/>
        <v>38</v>
      </c>
      <c r="B52" s="378" t="s">
        <v>536</v>
      </c>
      <c r="C52" s="386">
        <v>24085365</v>
      </c>
      <c r="D52" s="386"/>
      <c r="E52" s="376">
        <f t="shared" ref="E52:E53" si="3">+C52+D52</f>
        <v>24085365</v>
      </c>
    </row>
    <row r="53" spans="1:5">
      <c r="A53" s="385">
        <f t="shared" si="0"/>
        <v>39</v>
      </c>
      <c r="B53" s="378" t="s">
        <v>537</v>
      </c>
      <c r="C53" s="387">
        <v>0</v>
      </c>
      <c r="D53" s="386">
        <f>-C53</f>
        <v>0</v>
      </c>
      <c r="E53" s="376">
        <f t="shared" si="3"/>
        <v>0</v>
      </c>
    </row>
    <row r="54" spans="1:5">
      <c r="A54" s="385">
        <f t="shared" si="0"/>
        <v>40</v>
      </c>
      <c r="C54" s="386"/>
      <c r="D54" s="386"/>
    </row>
    <row r="55" spans="1:5" ht="13.5" thickBot="1">
      <c r="A55" s="385">
        <f t="shared" si="0"/>
        <v>41</v>
      </c>
      <c r="B55" s="377" t="s">
        <v>538</v>
      </c>
      <c r="C55" s="392">
        <f>SUM(C48:C54)</f>
        <v>20172905.02</v>
      </c>
      <c r="D55" s="392">
        <f>SUM(D48:D54)</f>
        <v>-4753716</v>
      </c>
      <c r="E55" s="392">
        <f>SUM(E48:E54)</f>
        <v>15419189.02</v>
      </c>
    </row>
    <row r="56" spans="1:5" ht="13.5" thickTop="1">
      <c r="A56" s="385"/>
      <c r="C56" s="386"/>
      <c r="D56" s="386"/>
    </row>
  </sheetData>
  <mergeCells count="1">
    <mergeCell ref="D9:D10"/>
  </mergeCells>
  <pageMargins left="0.75" right="0.25" top="0.5" bottom="0.5" header="0.25" footer="0.25"/>
  <pageSetup scale="65" orientation="portrait" r:id="rId1"/>
  <headerFooter alignWithMargins="0">
    <oddHeader>&amp;RSTATEMENT AF
PAGE &amp;P OF &amp;N</oddHeader>
  </headerFooter>
  <rowBreaks count="1" manualBreakCount="1">
    <brk id="35" max="1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3"/>
  <sheetViews>
    <sheetView showOutlineSymbols="0" zoomScaleNormal="100" workbookViewId="0">
      <pane xSplit="2" ySplit="13" topLeftCell="C14" activePane="bottomRight" state="frozen"/>
      <selection pane="topRight" activeCell="C1" sqref="C1"/>
      <selection pane="bottomLeft" activeCell="A14" sqref="A14"/>
      <selection pane="bottomRight" activeCell="D34" sqref="D34"/>
    </sheetView>
  </sheetViews>
  <sheetFormatPr defaultColWidth="9.88671875" defaultRowHeight="12.75"/>
  <cols>
    <col min="1" max="1" width="3.6640625" style="374" customWidth="1"/>
    <col min="2" max="2" width="42.5546875" style="376" customWidth="1"/>
    <col min="3" max="3" width="12.21875" style="376" customWidth="1"/>
    <col min="4" max="4" width="18.5546875" style="376" customWidth="1"/>
    <col min="5" max="5" width="11.77734375" style="376" bestFit="1" customWidth="1"/>
    <col min="6" max="16384" width="9.88671875" style="376"/>
  </cols>
  <sheetData>
    <row r="1" spans="1:5">
      <c r="B1" s="375" t="s">
        <v>366</v>
      </c>
    </row>
    <row r="2" spans="1:5">
      <c r="B2" s="375" t="s">
        <v>555</v>
      </c>
    </row>
    <row r="3" spans="1:5">
      <c r="B3" s="375" t="s">
        <v>498</v>
      </c>
    </row>
    <row r="4" spans="1:5">
      <c r="B4" s="385"/>
    </row>
    <row r="5" spans="1:5">
      <c r="B5" s="380"/>
      <c r="E5" s="379" t="s">
        <v>554</v>
      </c>
    </row>
    <row r="8" spans="1:5">
      <c r="B8" s="381" t="s">
        <v>500</v>
      </c>
      <c r="C8" s="381" t="s">
        <v>501</v>
      </c>
      <c r="D8" s="381" t="s">
        <v>502</v>
      </c>
      <c r="E8" s="381" t="s">
        <v>503</v>
      </c>
    </row>
    <row r="9" spans="1:5" ht="15" customHeight="1">
      <c r="D9" s="438" t="s">
        <v>505</v>
      </c>
      <c r="E9" s="391" t="s">
        <v>539</v>
      </c>
    </row>
    <row r="10" spans="1:5">
      <c r="C10" s="382" t="s">
        <v>504</v>
      </c>
      <c r="D10" s="438"/>
      <c r="E10" s="391" t="s">
        <v>540</v>
      </c>
    </row>
    <row r="11" spans="1:5">
      <c r="C11" s="384"/>
    </row>
    <row r="12" spans="1:5">
      <c r="C12" s="383" t="s">
        <v>506</v>
      </c>
      <c r="D12" s="383" t="s">
        <v>506</v>
      </c>
      <c r="E12" s="383" t="s">
        <v>506</v>
      </c>
    </row>
    <row r="13" spans="1:5">
      <c r="B13" s="381" t="s">
        <v>507</v>
      </c>
      <c r="C13" s="381" t="s">
        <v>508</v>
      </c>
      <c r="D13" s="381" t="s">
        <v>508</v>
      </c>
      <c r="E13" s="381" t="s">
        <v>508</v>
      </c>
    </row>
    <row r="15" spans="1:5">
      <c r="A15" s="394">
        <v>1</v>
      </c>
      <c r="B15" s="393" t="s">
        <v>553</v>
      </c>
      <c r="C15" s="386"/>
      <c r="D15" s="386"/>
    </row>
    <row r="16" spans="1:5">
      <c r="A16" s="394">
        <f t="shared" ref="A16:A32" si="0">A15+1</f>
        <v>2</v>
      </c>
      <c r="B16" s="386"/>
      <c r="C16" s="386"/>
      <c r="D16" s="386"/>
    </row>
    <row r="17" spans="1:5">
      <c r="A17" s="394">
        <f t="shared" si="0"/>
        <v>3</v>
      </c>
      <c r="B17" s="378" t="s">
        <v>552</v>
      </c>
      <c r="C17" s="386">
        <v>0</v>
      </c>
      <c r="D17" s="386"/>
      <c r="E17" s="386">
        <f>+C17+D17</f>
        <v>0</v>
      </c>
    </row>
    <row r="18" spans="1:5">
      <c r="A18" s="394">
        <f t="shared" si="0"/>
        <v>4</v>
      </c>
      <c r="B18" s="393" t="s">
        <v>515</v>
      </c>
      <c r="C18" s="386">
        <v>0</v>
      </c>
      <c r="D18" s="386"/>
      <c r="E18" s="386">
        <f t="shared" ref="E18:E32" si="1">+C18+D18</f>
        <v>0</v>
      </c>
    </row>
    <row r="19" spans="1:5">
      <c r="A19" s="394">
        <f t="shared" si="0"/>
        <v>5</v>
      </c>
      <c r="B19" s="393" t="s">
        <v>551</v>
      </c>
      <c r="C19" s="386">
        <v>763869</v>
      </c>
      <c r="D19" s="386"/>
      <c r="E19" s="386">
        <f t="shared" si="1"/>
        <v>763869</v>
      </c>
    </row>
    <row r="20" spans="1:5">
      <c r="A20" s="394">
        <f t="shared" si="0"/>
        <v>6</v>
      </c>
      <c r="B20" s="393" t="s">
        <v>550</v>
      </c>
      <c r="C20" s="386">
        <v>-107120</v>
      </c>
      <c r="D20" s="386"/>
      <c r="E20" s="386">
        <f t="shared" si="1"/>
        <v>-107120</v>
      </c>
    </row>
    <row r="21" spans="1:5">
      <c r="A21" s="394">
        <f t="shared" si="0"/>
        <v>7</v>
      </c>
      <c r="B21" s="393" t="s">
        <v>549</v>
      </c>
      <c r="C21" s="386">
        <v>271820</v>
      </c>
      <c r="D21" s="386"/>
      <c r="E21" s="386">
        <f t="shared" si="1"/>
        <v>271820</v>
      </c>
    </row>
    <row r="22" spans="1:5">
      <c r="A22" s="394">
        <f t="shared" si="0"/>
        <v>8</v>
      </c>
      <c r="B22" s="393" t="s">
        <v>548</v>
      </c>
      <c r="C22" s="386">
        <v>-6</v>
      </c>
      <c r="D22" s="386"/>
      <c r="E22" s="386">
        <f t="shared" si="1"/>
        <v>-6</v>
      </c>
    </row>
    <row r="23" spans="1:5">
      <c r="A23" s="394">
        <f t="shared" si="0"/>
        <v>9</v>
      </c>
      <c r="B23" s="393" t="s">
        <v>536</v>
      </c>
      <c r="C23" s="386">
        <v>5057927</v>
      </c>
      <c r="D23" s="386"/>
      <c r="E23" s="386">
        <f t="shared" si="1"/>
        <v>5057927</v>
      </c>
    </row>
    <row r="24" spans="1:5">
      <c r="A24" s="394">
        <f t="shared" si="0"/>
        <v>10</v>
      </c>
      <c r="B24" s="386" t="s">
        <v>547</v>
      </c>
      <c r="C24" s="386">
        <v>0</v>
      </c>
      <c r="D24" s="386"/>
      <c r="E24" s="386">
        <f t="shared" si="1"/>
        <v>0</v>
      </c>
    </row>
    <row r="25" spans="1:5">
      <c r="A25" s="394">
        <f t="shared" si="0"/>
        <v>11</v>
      </c>
      <c r="B25" s="386" t="s">
        <v>524</v>
      </c>
      <c r="C25" s="387">
        <v>0</v>
      </c>
      <c r="D25" s="386">
        <f t="shared" ref="D25:D30" si="2">-C25</f>
        <v>0</v>
      </c>
      <c r="E25" s="386">
        <f t="shared" si="1"/>
        <v>0</v>
      </c>
    </row>
    <row r="26" spans="1:5">
      <c r="A26" s="394">
        <f t="shared" si="0"/>
        <v>12</v>
      </c>
      <c r="B26" s="386" t="s">
        <v>546</v>
      </c>
      <c r="C26" s="387">
        <v>0</v>
      </c>
      <c r="D26" s="386">
        <f t="shared" si="2"/>
        <v>0</v>
      </c>
      <c r="E26" s="386">
        <f t="shared" si="1"/>
        <v>0</v>
      </c>
    </row>
    <row r="27" spans="1:5">
      <c r="A27" s="394">
        <f t="shared" si="0"/>
        <v>13</v>
      </c>
      <c r="B27" s="386" t="s">
        <v>545</v>
      </c>
      <c r="C27" s="387">
        <v>25483016</v>
      </c>
      <c r="D27" s="386">
        <f t="shared" si="2"/>
        <v>-25483016</v>
      </c>
      <c r="E27" s="386">
        <f t="shared" si="1"/>
        <v>0</v>
      </c>
    </row>
    <row r="28" spans="1:5">
      <c r="A28" s="394">
        <f t="shared" si="0"/>
        <v>14</v>
      </c>
      <c r="B28" s="386" t="s">
        <v>544</v>
      </c>
      <c r="C28" s="387">
        <v>0</v>
      </c>
      <c r="D28" s="386">
        <f t="shared" si="2"/>
        <v>0</v>
      </c>
      <c r="E28" s="386">
        <f t="shared" si="1"/>
        <v>0</v>
      </c>
    </row>
    <row r="29" spans="1:5">
      <c r="A29" s="394">
        <f t="shared" si="0"/>
        <v>15</v>
      </c>
      <c r="B29" s="393" t="s">
        <v>543</v>
      </c>
      <c r="C29" s="387">
        <v>0</v>
      </c>
      <c r="D29" s="386">
        <f t="shared" si="2"/>
        <v>0</v>
      </c>
      <c r="E29" s="386">
        <f t="shared" si="1"/>
        <v>0</v>
      </c>
    </row>
    <row r="30" spans="1:5">
      <c r="A30" s="394">
        <f t="shared" si="0"/>
        <v>16</v>
      </c>
      <c r="B30" s="393" t="s">
        <v>542</v>
      </c>
      <c r="C30" s="387">
        <v>0</v>
      </c>
      <c r="D30" s="386">
        <f t="shared" si="2"/>
        <v>0</v>
      </c>
      <c r="E30" s="386">
        <f t="shared" si="1"/>
        <v>0</v>
      </c>
    </row>
    <row r="31" spans="1:5">
      <c r="A31" s="394">
        <f t="shared" si="0"/>
        <v>17</v>
      </c>
      <c r="B31" s="386"/>
      <c r="C31" s="386"/>
      <c r="D31" s="386"/>
    </row>
    <row r="32" spans="1:5" ht="13.5" thickBot="1">
      <c r="A32" s="394">
        <f t="shared" si="0"/>
        <v>18</v>
      </c>
      <c r="B32" s="393" t="s">
        <v>541</v>
      </c>
      <c r="C32" s="392">
        <f>SUM(C17:C31)</f>
        <v>31469506</v>
      </c>
      <c r="D32" s="392">
        <f>SUM(D17:D31)</f>
        <v>-25483016</v>
      </c>
      <c r="E32" s="395">
        <f t="shared" si="1"/>
        <v>5986490</v>
      </c>
    </row>
    <row r="33" ht="13.5" thickTop="1"/>
  </sheetData>
  <mergeCells count="1">
    <mergeCell ref="D9:D10"/>
  </mergeCells>
  <pageMargins left="0.5" right="0.25" top="0.75" bottom="0.5" header="0.25" footer="0"/>
  <pageSetup scale="60" fitToWidth="2" orientation="portrait" r:id="rId1"/>
  <headerFooter alignWithMargins="0">
    <oddHeader>&amp;RSTATEMENT AG-3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view="pageBreakPreview" zoomScale="85" zoomScaleNormal="75" zoomScaleSheetLayoutView="85" workbookViewId="0">
      <selection activeCell="B10" sqref="B10:K10"/>
    </sheetView>
  </sheetViews>
  <sheetFormatPr defaultColWidth="8.88671875" defaultRowHeight="12.75"/>
  <cols>
    <col min="1" max="1" width="6.33203125" style="172" customWidth="1"/>
    <col min="2" max="2" width="9.44140625" style="171" customWidth="1"/>
    <col min="3" max="3" width="32.44140625" style="171" customWidth="1"/>
    <col min="4" max="4" width="23.33203125" style="171" customWidth="1"/>
    <col min="5" max="5" width="17.21875" style="175" customWidth="1"/>
    <col min="6" max="6" width="0.77734375" style="175" customWidth="1"/>
    <col min="7" max="7" width="16.21875" style="171" customWidth="1"/>
    <col min="8" max="8" width="0.77734375" style="171" customWidth="1"/>
    <col min="9" max="9" width="14.88671875" style="171" customWidth="1"/>
    <col min="10" max="10" width="13" style="171" customWidth="1"/>
    <col min="11" max="11" width="11.88671875" style="171" customWidth="1"/>
    <col min="12" max="12" width="26.44140625" style="171" customWidth="1"/>
    <col min="13" max="13" width="16.5546875" style="171" customWidth="1"/>
    <col min="14" max="14" width="10.44140625" style="171" customWidth="1"/>
    <col min="15" max="15" width="10.6640625" style="171" customWidth="1"/>
    <col min="16" max="256" width="8.88671875" style="171"/>
    <col min="257" max="257" width="6.33203125" style="171" customWidth="1"/>
    <col min="258" max="258" width="9.44140625" style="171" customWidth="1"/>
    <col min="259" max="259" width="32.44140625" style="171" customWidth="1"/>
    <col min="260" max="260" width="23.33203125" style="171" customWidth="1"/>
    <col min="261" max="261" width="17.21875" style="171" customWidth="1"/>
    <col min="262" max="262" width="0.77734375" style="171" customWidth="1"/>
    <col min="263" max="263" width="16.21875" style="171" customWidth="1"/>
    <col min="264" max="264" width="0.77734375" style="171" customWidth="1"/>
    <col min="265" max="265" width="14.88671875" style="171" customWidth="1"/>
    <col min="266" max="266" width="13" style="171" customWidth="1"/>
    <col min="267" max="267" width="11.88671875" style="171" customWidth="1"/>
    <col min="268" max="268" width="26.44140625" style="171" customWidth="1"/>
    <col min="269" max="269" width="16.5546875" style="171" customWidth="1"/>
    <col min="270" max="270" width="10.44140625" style="171" customWidth="1"/>
    <col min="271" max="271" width="10.6640625" style="171" customWidth="1"/>
    <col min="272" max="512" width="8.88671875" style="171"/>
    <col min="513" max="513" width="6.33203125" style="171" customWidth="1"/>
    <col min="514" max="514" width="9.44140625" style="171" customWidth="1"/>
    <col min="515" max="515" width="32.44140625" style="171" customWidth="1"/>
    <col min="516" max="516" width="23.33203125" style="171" customWidth="1"/>
    <col min="517" max="517" width="17.21875" style="171" customWidth="1"/>
    <col min="518" max="518" width="0.77734375" style="171" customWidth="1"/>
    <col min="519" max="519" width="16.21875" style="171" customWidth="1"/>
    <col min="520" max="520" width="0.77734375" style="171" customWidth="1"/>
    <col min="521" max="521" width="14.88671875" style="171" customWidth="1"/>
    <col min="522" max="522" width="13" style="171" customWidth="1"/>
    <col min="523" max="523" width="11.88671875" style="171" customWidth="1"/>
    <col min="524" max="524" width="26.44140625" style="171" customWidth="1"/>
    <col min="525" max="525" width="16.5546875" style="171" customWidth="1"/>
    <col min="526" max="526" width="10.44140625" style="171" customWidth="1"/>
    <col min="527" max="527" width="10.6640625" style="171" customWidth="1"/>
    <col min="528" max="768" width="8.88671875" style="171"/>
    <col min="769" max="769" width="6.33203125" style="171" customWidth="1"/>
    <col min="770" max="770" width="9.44140625" style="171" customWidth="1"/>
    <col min="771" max="771" width="32.44140625" style="171" customWidth="1"/>
    <col min="772" max="772" width="23.33203125" style="171" customWidth="1"/>
    <col min="773" max="773" width="17.21875" style="171" customWidth="1"/>
    <col min="774" max="774" width="0.77734375" style="171" customWidth="1"/>
    <col min="775" max="775" width="16.21875" style="171" customWidth="1"/>
    <col min="776" max="776" width="0.77734375" style="171" customWidth="1"/>
    <col min="777" max="777" width="14.88671875" style="171" customWidth="1"/>
    <col min="778" max="778" width="13" style="171" customWidth="1"/>
    <col min="779" max="779" width="11.88671875" style="171" customWidth="1"/>
    <col min="780" max="780" width="26.44140625" style="171" customWidth="1"/>
    <col min="781" max="781" width="16.5546875" style="171" customWidth="1"/>
    <col min="782" max="782" width="10.44140625" style="171" customWidth="1"/>
    <col min="783" max="783" width="10.6640625" style="171" customWidth="1"/>
    <col min="784" max="1024" width="8.88671875" style="171"/>
    <col min="1025" max="1025" width="6.33203125" style="171" customWidth="1"/>
    <col min="1026" max="1026" width="9.44140625" style="171" customWidth="1"/>
    <col min="1027" max="1027" width="32.44140625" style="171" customWidth="1"/>
    <col min="1028" max="1028" width="23.33203125" style="171" customWidth="1"/>
    <col min="1029" max="1029" width="17.21875" style="171" customWidth="1"/>
    <col min="1030" max="1030" width="0.77734375" style="171" customWidth="1"/>
    <col min="1031" max="1031" width="16.21875" style="171" customWidth="1"/>
    <col min="1032" max="1032" width="0.77734375" style="171" customWidth="1"/>
    <col min="1033" max="1033" width="14.88671875" style="171" customWidth="1"/>
    <col min="1034" max="1034" width="13" style="171" customWidth="1"/>
    <col min="1035" max="1035" width="11.88671875" style="171" customWidth="1"/>
    <col min="1036" max="1036" width="26.44140625" style="171" customWidth="1"/>
    <col min="1037" max="1037" width="16.5546875" style="171" customWidth="1"/>
    <col min="1038" max="1038" width="10.44140625" style="171" customWidth="1"/>
    <col min="1039" max="1039" width="10.6640625" style="171" customWidth="1"/>
    <col min="1040" max="1280" width="8.88671875" style="171"/>
    <col min="1281" max="1281" width="6.33203125" style="171" customWidth="1"/>
    <col min="1282" max="1282" width="9.44140625" style="171" customWidth="1"/>
    <col min="1283" max="1283" width="32.44140625" style="171" customWidth="1"/>
    <col min="1284" max="1284" width="23.33203125" style="171" customWidth="1"/>
    <col min="1285" max="1285" width="17.21875" style="171" customWidth="1"/>
    <col min="1286" max="1286" width="0.77734375" style="171" customWidth="1"/>
    <col min="1287" max="1287" width="16.21875" style="171" customWidth="1"/>
    <col min="1288" max="1288" width="0.77734375" style="171" customWidth="1"/>
    <col min="1289" max="1289" width="14.88671875" style="171" customWidth="1"/>
    <col min="1290" max="1290" width="13" style="171" customWidth="1"/>
    <col min="1291" max="1291" width="11.88671875" style="171" customWidth="1"/>
    <col min="1292" max="1292" width="26.44140625" style="171" customWidth="1"/>
    <col min="1293" max="1293" width="16.5546875" style="171" customWidth="1"/>
    <col min="1294" max="1294" width="10.44140625" style="171" customWidth="1"/>
    <col min="1295" max="1295" width="10.6640625" style="171" customWidth="1"/>
    <col min="1296" max="1536" width="8.88671875" style="171"/>
    <col min="1537" max="1537" width="6.33203125" style="171" customWidth="1"/>
    <col min="1538" max="1538" width="9.44140625" style="171" customWidth="1"/>
    <col min="1539" max="1539" width="32.44140625" style="171" customWidth="1"/>
    <col min="1540" max="1540" width="23.33203125" style="171" customWidth="1"/>
    <col min="1541" max="1541" width="17.21875" style="171" customWidth="1"/>
    <col min="1542" max="1542" width="0.77734375" style="171" customWidth="1"/>
    <col min="1543" max="1543" width="16.21875" style="171" customWidth="1"/>
    <col min="1544" max="1544" width="0.77734375" style="171" customWidth="1"/>
    <col min="1545" max="1545" width="14.88671875" style="171" customWidth="1"/>
    <col min="1546" max="1546" width="13" style="171" customWidth="1"/>
    <col min="1547" max="1547" width="11.88671875" style="171" customWidth="1"/>
    <col min="1548" max="1548" width="26.44140625" style="171" customWidth="1"/>
    <col min="1549" max="1549" width="16.5546875" style="171" customWidth="1"/>
    <col min="1550" max="1550" width="10.44140625" style="171" customWidth="1"/>
    <col min="1551" max="1551" width="10.6640625" style="171" customWidth="1"/>
    <col min="1552" max="1792" width="8.88671875" style="171"/>
    <col min="1793" max="1793" width="6.33203125" style="171" customWidth="1"/>
    <col min="1794" max="1794" width="9.44140625" style="171" customWidth="1"/>
    <col min="1795" max="1795" width="32.44140625" style="171" customWidth="1"/>
    <col min="1796" max="1796" width="23.33203125" style="171" customWidth="1"/>
    <col min="1797" max="1797" width="17.21875" style="171" customWidth="1"/>
    <col min="1798" max="1798" width="0.77734375" style="171" customWidth="1"/>
    <col min="1799" max="1799" width="16.21875" style="171" customWidth="1"/>
    <col min="1800" max="1800" width="0.77734375" style="171" customWidth="1"/>
    <col min="1801" max="1801" width="14.88671875" style="171" customWidth="1"/>
    <col min="1802" max="1802" width="13" style="171" customWidth="1"/>
    <col min="1803" max="1803" width="11.88671875" style="171" customWidth="1"/>
    <col min="1804" max="1804" width="26.44140625" style="171" customWidth="1"/>
    <col min="1805" max="1805" width="16.5546875" style="171" customWidth="1"/>
    <col min="1806" max="1806" width="10.44140625" style="171" customWidth="1"/>
    <col min="1807" max="1807" width="10.6640625" style="171" customWidth="1"/>
    <col min="1808" max="2048" width="8.88671875" style="171"/>
    <col min="2049" max="2049" width="6.33203125" style="171" customWidth="1"/>
    <col min="2050" max="2050" width="9.44140625" style="171" customWidth="1"/>
    <col min="2051" max="2051" width="32.44140625" style="171" customWidth="1"/>
    <col min="2052" max="2052" width="23.33203125" style="171" customWidth="1"/>
    <col min="2053" max="2053" width="17.21875" style="171" customWidth="1"/>
    <col min="2054" max="2054" width="0.77734375" style="171" customWidth="1"/>
    <col min="2055" max="2055" width="16.21875" style="171" customWidth="1"/>
    <col min="2056" max="2056" width="0.77734375" style="171" customWidth="1"/>
    <col min="2057" max="2057" width="14.88671875" style="171" customWidth="1"/>
    <col min="2058" max="2058" width="13" style="171" customWidth="1"/>
    <col min="2059" max="2059" width="11.88671875" style="171" customWidth="1"/>
    <col min="2060" max="2060" width="26.44140625" style="171" customWidth="1"/>
    <col min="2061" max="2061" width="16.5546875" style="171" customWidth="1"/>
    <col min="2062" max="2062" width="10.44140625" style="171" customWidth="1"/>
    <col min="2063" max="2063" width="10.6640625" style="171" customWidth="1"/>
    <col min="2064" max="2304" width="8.88671875" style="171"/>
    <col min="2305" max="2305" width="6.33203125" style="171" customWidth="1"/>
    <col min="2306" max="2306" width="9.44140625" style="171" customWidth="1"/>
    <col min="2307" max="2307" width="32.44140625" style="171" customWidth="1"/>
    <col min="2308" max="2308" width="23.33203125" style="171" customWidth="1"/>
    <col min="2309" max="2309" width="17.21875" style="171" customWidth="1"/>
    <col min="2310" max="2310" width="0.77734375" style="171" customWidth="1"/>
    <col min="2311" max="2311" width="16.21875" style="171" customWidth="1"/>
    <col min="2312" max="2312" width="0.77734375" style="171" customWidth="1"/>
    <col min="2313" max="2313" width="14.88671875" style="171" customWidth="1"/>
    <col min="2314" max="2314" width="13" style="171" customWidth="1"/>
    <col min="2315" max="2315" width="11.88671875" style="171" customWidth="1"/>
    <col min="2316" max="2316" width="26.44140625" style="171" customWidth="1"/>
    <col min="2317" max="2317" width="16.5546875" style="171" customWidth="1"/>
    <col min="2318" max="2318" width="10.44140625" style="171" customWidth="1"/>
    <col min="2319" max="2319" width="10.6640625" style="171" customWidth="1"/>
    <col min="2320" max="2560" width="8.88671875" style="171"/>
    <col min="2561" max="2561" width="6.33203125" style="171" customWidth="1"/>
    <col min="2562" max="2562" width="9.44140625" style="171" customWidth="1"/>
    <col min="2563" max="2563" width="32.44140625" style="171" customWidth="1"/>
    <col min="2564" max="2564" width="23.33203125" style="171" customWidth="1"/>
    <col min="2565" max="2565" width="17.21875" style="171" customWidth="1"/>
    <col min="2566" max="2566" width="0.77734375" style="171" customWidth="1"/>
    <col min="2567" max="2567" width="16.21875" style="171" customWidth="1"/>
    <col min="2568" max="2568" width="0.77734375" style="171" customWidth="1"/>
    <col min="2569" max="2569" width="14.88671875" style="171" customWidth="1"/>
    <col min="2570" max="2570" width="13" style="171" customWidth="1"/>
    <col min="2571" max="2571" width="11.88671875" style="171" customWidth="1"/>
    <col min="2572" max="2572" width="26.44140625" style="171" customWidth="1"/>
    <col min="2573" max="2573" width="16.5546875" style="171" customWidth="1"/>
    <col min="2574" max="2574" width="10.44140625" style="171" customWidth="1"/>
    <col min="2575" max="2575" width="10.6640625" style="171" customWidth="1"/>
    <col min="2576" max="2816" width="8.88671875" style="171"/>
    <col min="2817" max="2817" width="6.33203125" style="171" customWidth="1"/>
    <col min="2818" max="2818" width="9.44140625" style="171" customWidth="1"/>
    <col min="2819" max="2819" width="32.44140625" style="171" customWidth="1"/>
    <col min="2820" max="2820" width="23.33203125" style="171" customWidth="1"/>
    <col min="2821" max="2821" width="17.21875" style="171" customWidth="1"/>
    <col min="2822" max="2822" width="0.77734375" style="171" customWidth="1"/>
    <col min="2823" max="2823" width="16.21875" style="171" customWidth="1"/>
    <col min="2824" max="2824" width="0.77734375" style="171" customWidth="1"/>
    <col min="2825" max="2825" width="14.88671875" style="171" customWidth="1"/>
    <col min="2826" max="2826" width="13" style="171" customWidth="1"/>
    <col min="2827" max="2827" width="11.88671875" style="171" customWidth="1"/>
    <col min="2828" max="2828" width="26.44140625" style="171" customWidth="1"/>
    <col min="2829" max="2829" width="16.5546875" style="171" customWidth="1"/>
    <col min="2830" max="2830" width="10.44140625" style="171" customWidth="1"/>
    <col min="2831" max="2831" width="10.6640625" style="171" customWidth="1"/>
    <col min="2832" max="3072" width="8.88671875" style="171"/>
    <col min="3073" max="3073" width="6.33203125" style="171" customWidth="1"/>
    <col min="3074" max="3074" width="9.44140625" style="171" customWidth="1"/>
    <col min="3075" max="3075" width="32.44140625" style="171" customWidth="1"/>
    <col min="3076" max="3076" width="23.33203125" style="171" customWidth="1"/>
    <col min="3077" max="3077" width="17.21875" style="171" customWidth="1"/>
    <col min="3078" max="3078" width="0.77734375" style="171" customWidth="1"/>
    <col min="3079" max="3079" width="16.21875" style="171" customWidth="1"/>
    <col min="3080" max="3080" width="0.77734375" style="171" customWidth="1"/>
    <col min="3081" max="3081" width="14.88671875" style="171" customWidth="1"/>
    <col min="3082" max="3082" width="13" style="171" customWidth="1"/>
    <col min="3083" max="3083" width="11.88671875" style="171" customWidth="1"/>
    <col min="3084" max="3084" width="26.44140625" style="171" customWidth="1"/>
    <col min="3085" max="3085" width="16.5546875" style="171" customWidth="1"/>
    <col min="3086" max="3086" width="10.44140625" style="171" customWidth="1"/>
    <col min="3087" max="3087" width="10.6640625" style="171" customWidth="1"/>
    <col min="3088" max="3328" width="8.88671875" style="171"/>
    <col min="3329" max="3329" width="6.33203125" style="171" customWidth="1"/>
    <col min="3330" max="3330" width="9.44140625" style="171" customWidth="1"/>
    <col min="3331" max="3331" width="32.44140625" style="171" customWidth="1"/>
    <col min="3332" max="3332" width="23.33203125" style="171" customWidth="1"/>
    <col min="3333" max="3333" width="17.21875" style="171" customWidth="1"/>
    <col min="3334" max="3334" width="0.77734375" style="171" customWidth="1"/>
    <col min="3335" max="3335" width="16.21875" style="171" customWidth="1"/>
    <col min="3336" max="3336" width="0.77734375" style="171" customWidth="1"/>
    <col min="3337" max="3337" width="14.88671875" style="171" customWidth="1"/>
    <col min="3338" max="3338" width="13" style="171" customWidth="1"/>
    <col min="3339" max="3339" width="11.88671875" style="171" customWidth="1"/>
    <col min="3340" max="3340" width="26.44140625" style="171" customWidth="1"/>
    <col min="3341" max="3341" width="16.5546875" style="171" customWidth="1"/>
    <col min="3342" max="3342" width="10.44140625" style="171" customWidth="1"/>
    <col min="3343" max="3343" width="10.6640625" style="171" customWidth="1"/>
    <col min="3344" max="3584" width="8.88671875" style="171"/>
    <col min="3585" max="3585" width="6.33203125" style="171" customWidth="1"/>
    <col min="3586" max="3586" width="9.44140625" style="171" customWidth="1"/>
    <col min="3587" max="3587" width="32.44140625" style="171" customWidth="1"/>
    <col min="3588" max="3588" width="23.33203125" style="171" customWidth="1"/>
    <col min="3589" max="3589" width="17.21875" style="171" customWidth="1"/>
    <col min="3590" max="3590" width="0.77734375" style="171" customWidth="1"/>
    <col min="3591" max="3591" width="16.21875" style="171" customWidth="1"/>
    <col min="3592" max="3592" width="0.77734375" style="171" customWidth="1"/>
    <col min="3593" max="3593" width="14.88671875" style="171" customWidth="1"/>
    <col min="3594" max="3594" width="13" style="171" customWidth="1"/>
    <col min="3595" max="3595" width="11.88671875" style="171" customWidth="1"/>
    <col min="3596" max="3596" width="26.44140625" style="171" customWidth="1"/>
    <col min="3597" max="3597" width="16.5546875" style="171" customWidth="1"/>
    <col min="3598" max="3598" width="10.44140625" style="171" customWidth="1"/>
    <col min="3599" max="3599" width="10.6640625" style="171" customWidth="1"/>
    <col min="3600" max="3840" width="8.88671875" style="171"/>
    <col min="3841" max="3841" width="6.33203125" style="171" customWidth="1"/>
    <col min="3842" max="3842" width="9.44140625" style="171" customWidth="1"/>
    <col min="3843" max="3843" width="32.44140625" style="171" customWidth="1"/>
    <col min="3844" max="3844" width="23.33203125" style="171" customWidth="1"/>
    <col min="3845" max="3845" width="17.21875" style="171" customWidth="1"/>
    <col min="3846" max="3846" width="0.77734375" style="171" customWidth="1"/>
    <col min="3847" max="3847" width="16.21875" style="171" customWidth="1"/>
    <col min="3848" max="3848" width="0.77734375" style="171" customWidth="1"/>
    <col min="3849" max="3849" width="14.88671875" style="171" customWidth="1"/>
    <col min="3850" max="3850" width="13" style="171" customWidth="1"/>
    <col min="3851" max="3851" width="11.88671875" style="171" customWidth="1"/>
    <col min="3852" max="3852" width="26.44140625" style="171" customWidth="1"/>
    <col min="3853" max="3853" width="16.5546875" style="171" customWidth="1"/>
    <col min="3854" max="3854" width="10.44140625" style="171" customWidth="1"/>
    <col min="3855" max="3855" width="10.6640625" style="171" customWidth="1"/>
    <col min="3856" max="4096" width="8.88671875" style="171"/>
    <col min="4097" max="4097" width="6.33203125" style="171" customWidth="1"/>
    <col min="4098" max="4098" width="9.44140625" style="171" customWidth="1"/>
    <col min="4099" max="4099" width="32.44140625" style="171" customWidth="1"/>
    <col min="4100" max="4100" width="23.33203125" style="171" customWidth="1"/>
    <col min="4101" max="4101" width="17.21875" style="171" customWidth="1"/>
    <col min="4102" max="4102" width="0.77734375" style="171" customWidth="1"/>
    <col min="4103" max="4103" width="16.21875" style="171" customWidth="1"/>
    <col min="4104" max="4104" width="0.77734375" style="171" customWidth="1"/>
    <col min="4105" max="4105" width="14.88671875" style="171" customWidth="1"/>
    <col min="4106" max="4106" width="13" style="171" customWidth="1"/>
    <col min="4107" max="4107" width="11.88671875" style="171" customWidth="1"/>
    <col min="4108" max="4108" width="26.44140625" style="171" customWidth="1"/>
    <col min="4109" max="4109" width="16.5546875" style="171" customWidth="1"/>
    <col min="4110" max="4110" width="10.44140625" style="171" customWidth="1"/>
    <col min="4111" max="4111" width="10.6640625" style="171" customWidth="1"/>
    <col min="4112" max="4352" width="8.88671875" style="171"/>
    <col min="4353" max="4353" width="6.33203125" style="171" customWidth="1"/>
    <col min="4354" max="4354" width="9.44140625" style="171" customWidth="1"/>
    <col min="4355" max="4355" width="32.44140625" style="171" customWidth="1"/>
    <col min="4356" max="4356" width="23.33203125" style="171" customWidth="1"/>
    <col min="4357" max="4357" width="17.21875" style="171" customWidth="1"/>
    <col min="4358" max="4358" width="0.77734375" style="171" customWidth="1"/>
    <col min="4359" max="4359" width="16.21875" style="171" customWidth="1"/>
    <col min="4360" max="4360" width="0.77734375" style="171" customWidth="1"/>
    <col min="4361" max="4361" width="14.88671875" style="171" customWidth="1"/>
    <col min="4362" max="4362" width="13" style="171" customWidth="1"/>
    <col min="4363" max="4363" width="11.88671875" style="171" customWidth="1"/>
    <col min="4364" max="4364" width="26.44140625" style="171" customWidth="1"/>
    <col min="4365" max="4365" width="16.5546875" style="171" customWidth="1"/>
    <col min="4366" max="4366" width="10.44140625" style="171" customWidth="1"/>
    <col min="4367" max="4367" width="10.6640625" style="171" customWidth="1"/>
    <col min="4368" max="4608" width="8.88671875" style="171"/>
    <col min="4609" max="4609" width="6.33203125" style="171" customWidth="1"/>
    <col min="4610" max="4610" width="9.44140625" style="171" customWidth="1"/>
    <col min="4611" max="4611" width="32.44140625" style="171" customWidth="1"/>
    <col min="4612" max="4612" width="23.33203125" style="171" customWidth="1"/>
    <col min="4613" max="4613" width="17.21875" style="171" customWidth="1"/>
    <col min="4614" max="4614" width="0.77734375" style="171" customWidth="1"/>
    <col min="4615" max="4615" width="16.21875" style="171" customWidth="1"/>
    <col min="4616" max="4616" width="0.77734375" style="171" customWidth="1"/>
    <col min="4617" max="4617" width="14.88671875" style="171" customWidth="1"/>
    <col min="4618" max="4618" width="13" style="171" customWidth="1"/>
    <col min="4619" max="4619" width="11.88671875" style="171" customWidth="1"/>
    <col min="4620" max="4620" width="26.44140625" style="171" customWidth="1"/>
    <col min="4621" max="4621" width="16.5546875" style="171" customWidth="1"/>
    <col min="4622" max="4622" width="10.44140625" style="171" customWidth="1"/>
    <col min="4623" max="4623" width="10.6640625" style="171" customWidth="1"/>
    <col min="4624" max="4864" width="8.88671875" style="171"/>
    <col min="4865" max="4865" width="6.33203125" style="171" customWidth="1"/>
    <col min="4866" max="4866" width="9.44140625" style="171" customWidth="1"/>
    <col min="4867" max="4867" width="32.44140625" style="171" customWidth="1"/>
    <col min="4868" max="4868" width="23.33203125" style="171" customWidth="1"/>
    <col min="4869" max="4869" width="17.21875" style="171" customWidth="1"/>
    <col min="4870" max="4870" width="0.77734375" style="171" customWidth="1"/>
    <col min="4871" max="4871" width="16.21875" style="171" customWidth="1"/>
    <col min="4872" max="4872" width="0.77734375" style="171" customWidth="1"/>
    <col min="4873" max="4873" width="14.88671875" style="171" customWidth="1"/>
    <col min="4874" max="4874" width="13" style="171" customWidth="1"/>
    <col min="4875" max="4875" width="11.88671875" style="171" customWidth="1"/>
    <col min="4876" max="4876" width="26.44140625" style="171" customWidth="1"/>
    <col min="4877" max="4877" width="16.5546875" style="171" customWidth="1"/>
    <col min="4878" max="4878" width="10.44140625" style="171" customWidth="1"/>
    <col min="4879" max="4879" width="10.6640625" style="171" customWidth="1"/>
    <col min="4880" max="5120" width="8.88671875" style="171"/>
    <col min="5121" max="5121" width="6.33203125" style="171" customWidth="1"/>
    <col min="5122" max="5122" width="9.44140625" style="171" customWidth="1"/>
    <col min="5123" max="5123" width="32.44140625" style="171" customWidth="1"/>
    <col min="5124" max="5124" width="23.33203125" style="171" customWidth="1"/>
    <col min="5125" max="5125" width="17.21875" style="171" customWidth="1"/>
    <col min="5126" max="5126" width="0.77734375" style="171" customWidth="1"/>
    <col min="5127" max="5127" width="16.21875" style="171" customWidth="1"/>
    <col min="5128" max="5128" width="0.77734375" style="171" customWidth="1"/>
    <col min="5129" max="5129" width="14.88671875" style="171" customWidth="1"/>
    <col min="5130" max="5130" width="13" style="171" customWidth="1"/>
    <col min="5131" max="5131" width="11.88671875" style="171" customWidth="1"/>
    <col min="5132" max="5132" width="26.44140625" style="171" customWidth="1"/>
    <col min="5133" max="5133" width="16.5546875" style="171" customWidth="1"/>
    <col min="5134" max="5134" width="10.44140625" style="171" customWidth="1"/>
    <col min="5135" max="5135" width="10.6640625" style="171" customWidth="1"/>
    <col min="5136" max="5376" width="8.88671875" style="171"/>
    <col min="5377" max="5377" width="6.33203125" style="171" customWidth="1"/>
    <col min="5378" max="5378" width="9.44140625" style="171" customWidth="1"/>
    <col min="5379" max="5379" width="32.44140625" style="171" customWidth="1"/>
    <col min="5380" max="5380" width="23.33203125" style="171" customWidth="1"/>
    <col min="5381" max="5381" width="17.21875" style="171" customWidth="1"/>
    <col min="5382" max="5382" width="0.77734375" style="171" customWidth="1"/>
    <col min="5383" max="5383" width="16.21875" style="171" customWidth="1"/>
    <col min="5384" max="5384" width="0.77734375" style="171" customWidth="1"/>
    <col min="5385" max="5385" width="14.88671875" style="171" customWidth="1"/>
    <col min="5386" max="5386" width="13" style="171" customWidth="1"/>
    <col min="5387" max="5387" width="11.88671875" style="171" customWidth="1"/>
    <col min="5388" max="5388" width="26.44140625" style="171" customWidth="1"/>
    <col min="5389" max="5389" width="16.5546875" style="171" customWidth="1"/>
    <col min="5390" max="5390" width="10.44140625" style="171" customWidth="1"/>
    <col min="5391" max="5391" width="10.6640625" style="171" customWidth="1"/>
    <col min="5392" max="5632" width="8.88671875" style="171"/>
    <col min="5633" max="5633" width="6.33203125" style="171" customWidth="1"/>
    <col min="5634" max="5634" width="9.44140625" style="171" customWidth="1"/>
    <col min="5635" max="5635" width="32.44140625" style="171" customWidth="1"/>
    <col min="5636" max="5636" width="23.33203125" style="171" customWidth="1"/>
    <col min="5637" max="5637" width="17.21875" style="171" customWidth="1"/>
    <col min="5638" max="5638" width="0.77734375" style="171" customWidth="1"/>
    <col min="5639" max="5639" width="16.21875" style="171" customWidth="1"/>
    <col min="5640" max="5640" width="0.77734375" style="171" customWidth="1"/>
    <col min="5641" max="5641" width="14.88671875" style="171" customWidth="1"/>
    <col min="5642" max="5642" width="13" style="171" customWidth="1"/>
    <col min="5643" max="5643" width="11.88671875" style="171" customWidth="1"/>
    <col min="5644" max="5644" width="26.44140625" style="171" customWidth="1"/>
    <col min="5645" max="5645" width="16.5546875" style="171" customWidth="1"/>
    <col min="5646" max="5646" width="10.44140625" style="171" customWidth="1"/>
    <col min="5647" max="5647" width="10.6640625" style="171" customWidth="1"/>
    <col min="5648" max="5888" width="8.88671875" style="171"/>
    <col min="5889" max="5889" width="6.33203125" style="171" customWidth="1"/>
    <col min="5890" max="5890" width="9.44140625" style="171" customWidth="1"/>
    <col min="5891" max="5891" width="32.44140625" style="171" customWidth="1"/>
    <col min="5892" max="5892" width="23.33203125" style="171" customWidth="1"/>
    <col min="5893" max="5893" width="17.21875" style="171" customWidth="1"/>
    <col min="5894" max="5894" width="0.77734375" style="171" customWidth="1"/>
    <col min="5895" max="5895" width="16.21875" style="171" customWidth="1"/>
    <col min="5896" max="5896" width="0.77734375" style="171" customWidth="1"/>
    <col min="5897" max="5897" width="14.88671875" style="171" customWidth="1"/>
    <col min="5898" max="5898" width="13" style="171" customWidth="1"/>
    <col min="5899" max="5899" width="11.88671875" style="171" customWidth="1"/>
    <col min="5900" max="5900" width="26.44140625" style="171" customWidth="1"/>
    <col min="5901" max="5901" width="16.5546875" style="171" customWidth="1"/>
    <col min="5902" max="5902" width="10.44140625" style="171" customWidth="1"/>
    <col min="5903" max="5903" width="10.6640625" style="171" customWidth="1"/>
    <col min="5904" max="6144" width="8.88671875" style="171"/>
    <col min="6145" max="6145" width="6.33203125" style="171" customWidth="1"/>
    <col min="6146" max="6146" width="9.44140625" style="171" customWidth="1"/>
    <col min="6147" max="6147" width="32.44140625" style="171" customWidth="1"/>
    <col min="6148" max="6148" width="23.33203125" style="171" customWidth="1"/>
    <col min="6149" max="6149" width="17.21875" style="171" customWidth="1"/>
    <col min="6150" max="6150" width="0.77734375" style="171" customWidth="1"/>
    <col min="6151" max="6151" width="16.21875" style="171" customWidth="1"/>
    <col min="6152" max="6152" width="0.77734375" style="171" customWidth="1"/>
    <col min="6153" max="6153" width="14.88671875" style="171" customWidth="1"/>
    <col min="6154" max="6154" width="13" style="171" customWidth="1"/>
    <col min="6155" max="6155" width="11.88671875" style="171" customWidth="1"/>
    <col min="6156" max="6156" width="26.44140625" style="171" customWidth="1"/>
    <col min="6157" max="6157" width="16.5546875" style="171" customWidth="1"/>
    <col min="6158" max="6158" width="10.44140625" style="171" customWidth="1"/>
    <col min="6159" max="6159" width="10.6640625" style="171" customWidth="1"/>
    <col min="6160" max="6400" width="8.88671875" style="171"/>
    <col min="6401" max="6401" width="6.33203125" style="171" customWidth="1"/>
    <col min="6402" max="6402" width="9.44140625" style="171" customWidth="1"/>
    <col min="6403" max="6403" width="32.44140625" style="171" customWidth="1"/>
    <col min="6404" max="6404" width="23.33203125" style="171" customWidth="1"/>
    <col min="6405" max="6405" width="17.21875" style="171" customWidth="1"/>
    <col min="6406" max="6406" width="0.77734375" style="171" customWidth="1"/>
    <col min="6407" max="6407" width="16.21875" style="171" customWidth="1"/>
    <col min="6408" max="6408" width="0.77734375" style="171" customWidth="1"/>
    <col min="6409" max="6409" width="14.88671875" style="171" customWidth="1"/>
    <col min="6410" max="6410" width="13" style="171" customWidth="1"/>
    <col min="6411" max="6411" width="11.88671875" style="171" customWidth="1"/>
    <col min="6412" max="6412" width="26.44140625" style="171" customWidth="1"/>
    <col min="6413" max="6413" width="16.5546875" style="171" customWidth="1"/>
    <col min="6414" max="6414" width="10.44140625" style="171" customWidth="1"/>
    <col min="6415" max="6415" width="10.6640625" style="171" customWidth="1"/>
    <col min="6416" max="6656" width="8.88671875" style="171"/>
    <col min="6657" max="6657" width="6.33203125" style="171" customWidth="1"/>
    <col min="6658" max="6658" width="9.44140625" style="171" customWidth="1"/>
    <col min="6659" max="6659" width="32.44140625" style="171" customWidth="1"/>
    <col min="6660" max="6660" width="23.33203125" style="171" customWidth="1"/>
    <col min="6661" max="6661" width="17.21875" style="171" customWidth="1"/>
    <col min="6662" max="6662" width="0.77734375" style="171" customWidth="1"/>
    <col min="6663" max="6663" width="16.21875" style="171" customWidth="1"/>
    <col min="6664" max="6664" width="0.77734375" style="171" customWidth="1"/>
    <col min="6665" max="6665" width="14.88671875" style="171" customWidth="1"/>
    <col min="6666" max="6666" width="13" style="171" customWidth="1"/>
    <col min="6667" max="6667" width="11.88671875" style="171" customWidth="1"/>
    <col min="6668" max="6668" width="26.44140625" style="171" customWidth="1"/>
    <col min="6669" max="6669" width="16.5546875" style="171" customWidth="1"/>
    <col min="6670" max="6670" width="10.44140625" style="171" customWidth="1"/>
    <col min="6671" max="6671" width="10.6640625" style="171" customWidth="1"/>
    <col min="6672" max="6912" width="8.88671875" style="171"/>
    <col min="6913" max="6913" width="6.33203125" style="171" customWidth="1"/>
    <col min="6914" max="6914" width="9.44140625" style="171" customWidth="1"/>
    <col min="6915" max="6915" width="32.44140625" style="171" customWidth="1"/>
    <col min="6916" max="6916" width="23.33203125" style="171" customWidth="1"/>
    <col min="6917" max="6917" width="17.21875" style="171" customWidth="1"/>
    <col min="6918" max="6918" width="0.77734375" style="171" customWidth="1"/>
    <col min="6919" max="6919" width="16.21875" style="171" customWidth="1"/>
    <col min="6920" max="6920" width="0.77734375" style="171" customWidth="1"/>
    <col min="6921" max="6921" width="14.88671875" style="171" customWidth="1"/>
    <col min="6922" max="6922" width="13" style="171" customWidth="1"/>
    <col min="6923" max="6923" width="11.88671875" style="171" customWidth="1"/>
    <col min="6924" max="6924" width="26.44140625" style="171" customWidth="1"/>
    <col min="6925" max="6925" width="16.5546875" style="171" customWidth="1"/>
    <col min="6926" max="6926" width="10.44140625" style="171" customWidth="1"/>
    <col min="6927" max="6927" width="10.6640625" style="171" customWidth="1"/>
    <col min="6928" max="7168" width="8.88671875" style="171"/>
    <col min="7169" max="7169" width="6.33203125" style="171" customWidth="1"/>
    <col min="7170" max="7170" width="9.44140625" style="171" customWidth="1"/>
    <col min="7171" max="7171" width="32.44140625" style="171" customWidth="1"/>
    <col min="7172" max="7172" width="23.33203125" style="171" customWidth="1"/>
    <col min="7173" max="7173" width="17.21875" style="171" customWidth="1"/>
    <col min="7174" max="7174" width="0.77734375" style="171" customWidth="1"/>
    <col min="7175" max="7175" width="16.21875" style="171" customWidth="1"/>
    <col min="7176" max="7176" width="0.77734375" style="171" customWidth="1"/>
    <col min="7177" max="7177" width="14.88671875" style="171" customWidth="1"/>
    <col min="7178" max="7178" width="13" style="171" customWidth="1"/>
    <col min="7179" max="7179" width="11.88671875" style="171" customWidth="1"/>
    <col min="7180" max="7180" width="26.44140625" style="171" customWidth="1"/>
    <col min="7181" max="7181" width="16.5546875" style="171" customWidth="1"/>
    <col min="7182" max="7182" width="10.44140625" style="171" customWidth="1"/>
    <col min="7183" max="7183" width="10.6640625" style="171" customWidth="1"/>
    <col min="7184" max="7424" width="8.88671875" style="171"/>
    <col min="7425" max="7425" width="6.33203125" style="171" customWidth="1"/>
    <col min="7426" max="7426" width="9.44140625" style="171" customWidth="1"/>
    <col min="7427" max="7427" width="32.44140625" style="171" customWidth="1"/>
    <col min="7428" max="7428" width="23.33203125" style="171" customWidth="1"/>
    <col min="7429" max="7429" width="17.21875" style="171" customWidth="1"/>
    <col min="7430" max="7430" width="0.77734375" style="171" customWidth="1"/>
    <col min="7431" max="7431" width="16.21875" style="171" customWidth="1"/>
    <col min="7432" max="7432" width="0.77734375" style="171" customWidth="1"/>
    <col min="7433" max="7433" width="14.88671875" style="171" customWidth="1"/>
    <col min="7434" max="7434" width="13" style="171" customWidth="1"/>
    <col min="7435" max="7435" width="11.88671875" style="171" customWidth="1"/>
    <col min="7436" max="7436" width="26.44140625" style="171" customWidth="1"/>
    <col min="7437" max="7437" width="16.5546875" style="171" customWidth="1"/>
    <col min="7438" max="7438" width="10.44140625" style="171" customWidth="1"/>
    <col min="7439" max="7439" width="10.6640625" style="171" customWidth="1"/>
    <col min="7440" max="7680" width="8.88671875" style="171"/>
    <col min="7681" max="7681" width="6.33203125" style="171" customWidth="1"/>
    <col min="7682" max="7682" width="9.44140625" style="171" customWidth="1"/>
    <col min="7683" max="7683" width="32.44140625" style="171" customWidth="1"/>
    <col min="7684" max="7684" width="23.33203125" style="171" customWidth="1"/>
    <col min="7685" max="7685" width="17.21875" style="171" customWidth="1"/>
    <col min="7686" max="7686" width="0.77734375" style="171" customWidth="1"/>
    <col min="7687" max="7687" width="16.21875" style="171" customWidth="1"/>
    <col min="7688" max="7688" width="0.77734375" style="171" customWidth="1"/>
    <col min="7689" max="7689" width="14.88671875" style="171" customWidth="1"/>
    <col min="7690" max="7690" width="13" style="171" customWidth="1"/>
    <col min="7691" max="7691" width="11.88671875" style="171" customWidth="1"/>
    <col min="7692" max="7692" width="26.44140625" style="171" customWidth="1"/>
    <col min="7693" max="7693" width="16.5546875" style="171" customWidth="1"/>
    <col min="7694" max="7694" width="10.44140625" style="171" customWidth="1"/>
    <col min="7695" max="7695" width="10.6640625" style="171" customWidth="1"/>
    <col min="7696" max="7936" width="8.88671875" style="171"/>
    <col min="7937" max="7937" width="6.33203125" style="171" customWidth="1"/>
    <col min="7938" max="7938" width="9.44140625" style="171" customWidth="1"/>
    <col min="7939" max="7939" width="32.44140625" style="171" customWidth="1"/>
    <col min="7940" max="7940" width="23.33203125" style="171" customWidth="1"/>
    <col min="7941" max="7941" width="17.21875" style="171" customWidth="1"/>
    <col min="7942" max="7942" width="0.77734375" style="171" customWidth="1"/>
    <col min="7943" max="7943" width="16.21875" style="171" customWidth="1"/>
    <col min="7944" max="7944" width="0.77734375" style="171" customWidth="1"/>
    <col min="7945" max="7945" width="14.88671875" style="171" customWidth="1"/>
    <col min="7946" max="7946" width="13" style="171" customWidth="1"/>
    <col min="7947" max="7947" width="11.88671875" style="171" customWidth="1"/>
    <col min="7948" max="7948" width="26.44140625" style="171" customWidth="1"/>
    <col min="7949" max="7949" width="16.5546875" style="171" customWidth="1"/>
    <col min="7950" max="7950" width="10.44140625" style="171" customWidth="1"/>
    <col min="7951" max="7951" width="10.6640625" style="171" customWidth="1"/>
    <col min="7952" max="8192" width="8.88671875" style="171"/>
    <col min="8193" max="8193" width="6.33203125" style="171" customWidth="1"/>
    <col min="8194" max="8194" width="9.44140625" style="171" customWidth="1"/>
    <col min="8195" max="8195" width="32.44140625" style="171" customWidth="1"/>
    <col min="8196" max="8196" width="23.33203125" style="171" customWidth="1"/>
    <col min="8197" max="8197" width="17.21875" style="171" customWidth="1"/>
    <col min="8198" max="8198" width="0.77734375" style="171" customWidth="1"/>
    <col min="8199" max="8199" width="16.21875" style="171" customWidth="1"/>
    <col min="8200" max="8200" width="0.77734375" style="171" customWidth="1"/>
    <col min="8201" max="8201" width="14.88671875" style="171" customWidth="1"/>
    <col min="8202" max="8202" width="13" style="171" customWidth="1"/>
    <col min="8203" max="8203" width="11.88671875" style="171" customWidth="1"/>
    <col min="8204" max="8204" width="26.44140625" style="171" customWidth="1"/>
    <col min="8205" max="8205" width="16.5546875" style="171" customWidth="1"/>
    <col min="8206" max="8206" width="10.44140625" style="171" customWidth="1"/>
    <col min="8207" max="8207" width="10.6640625" style="171" customWidth="1"/>
    <col min="8208" max="8448" width="8.88671875" style="171"/>
    <col min="8449" max="8449" width="6.33203125" style="171" customWidth="1"/>
    <col min="8450" max="8450" width="9.44140625" style="171" customWidth="1"/>
    <col min="8451" max="8451" width="32.44140625" style="171" customWidth="1"/>
    <col min="8452" max="8452" width="23.33203125" style="171" customWidth="1"/>
    <col min="8453" max="8453" width="17.21875" style="171" customWidth="1"/>
    <col min="8454" max="8454" width="0.77734375" style="171" customWidth="1"/>
    <col min="8455" max="8455" width="16.21875" style="171" customWidth="1"/>
    <col min="8456" max="8456" width="0.77734375" style="171" customWidth="1"/>
    <col min="8457" max="8457" width="14.88671875" style="171" customWidth="1"/>
    <col min="8458" max="8458" width="13" style="171" customWidth="1"/>
    <col min="8459" max="8459" width="11.88671875" style="171" customWidth="1"/>
    <col min="8460" max="8460" width="26.44140625" style="171" customWidth="1"/>
    <col min="8461" max="8461" width="16.5546875" style="171" customWidth="1"/>
    <col min="8462" max="8462" width="10.44140625" style="171" customWidth="1"/>
    <col min="8463" max="8463" width="10.6640625" style="171" customWidth="1"/>
    <col min="8464" max="8704" width="8.88671875" style="171"/>
    <col min="8705" max="8705" width="6.33203125" style="171" customWidth="1"/>
    <col min="8706" max="8706" width="9.44140625" style="171" customWidth="1"/>
    <col min="8707" max="8707" width="32.44140625" style="171" customWidth="1"/>
    <col min="8708" max="8708" width="23.33203125" style="171" customWidth="1"/>
    <col min="8709" max="8709" width="17.21875" style="171" customWidth="1"/>
    <col min="8710" max="8710" width="0.77734375" style="171" customWidth="1"/>
    <col min="8711" max="8711" width="16.21875" style="171" customWidth="1"/>
    <col min="8712" max="8712" width="0.77734375" style="171" customWidth="1"/>
    <col min="8713" max="8713" width="14.88671875" style="171" customWidth="1"/>
    <col min="8714" max="8714" width="13" style="171" customWidth="1"/>
    <col min="8715" max="8715" width="11.88671875" style="171" customWidth="1"/>
    <col min="8716" max="8716" width="26.44140625" style="171" customWidth="1"/>
    <col min="8717" max="8717" width="16.5546875" style="171" customWidth="1"/>
    <col min="8718" max="8718" width="10.44140625" style="171" customWidth="1"/>
    <col min="8719" max="8719" width="10.6640625" style="171" customWidth="1"/>
    <col min="8720" max="8960" width="8.88671875" style="171"/>
    <col min="8961" max="8961" width="6.33203125" style="171" customWidth="1"/>
    <col min="8962" max="8962" width="9.44140625" style="171" customWidth="1"/>
    <col min="8963" max="8963" width="32.44140625" style="171" customWidth="1"/>
    <col min="8964" max="8964" width="23.33203125" style="171" customWidth="1"/>
    <col min="8965" max="8965" width="17.21875" style="171" customWidth="1"/>
    <col min="8966" max="8966" width="0.77734375" style="171" customWidth="1"/>
    <col min="8967" max="8967" width="16.21875" style="171" customWidth="1"/>
    <col min="8968" max="8968" width="0.77734375" style="171" customWidth="1"/>
    <col min="8969" max="8969" width="14.88671875" style="171" customWidth="1"/>
    <col min="8970" max="8970" width="13" style="171" customWidth="1"/>
    <col min="8971" max="8971" width="11.88671875" style="171" customWidth="1"/>
    <col min="8972" max="8972" width="26.44140625" style="171" customWidth="1"/>
    <col min="8973" max="8973" width="16.5546875" style="171" customWidth="1"/>
    <col min="8974" max="8974" width="10.44140625" style="171" customWidth="1"/>
    <col min="8975" max="8975" width="10.6640625" style="171" customWidth="1"/>
    <col min="8976" max="9216" width="8.88671875" style="171"/>
    <col min="9217" max="9217" width="6.33203125" style="171" customWidth="1"/>
    <col min="9218" max="9218" width="9.44140625" style="171" customWidth="1"/>
    <col min="9219" max="9219" width="32.44140625" style="171" customWidth="1"/>
    <col min="9220" max="9220" width="23.33203125" style="171" customWidth="1"/>
    <col min="9221" max="9221" width="17.21875" style="171" customWidth="1"/>
    <col min="9222" max="9222" width="0.77734375" style="171" customWidth="1"/>
    <col min="9223" max="9223" width="16.21875" style="171" customWidth="1"/>
    <col min="9224" max="9224" width="0.77734375" style="171" customWidth="1"/>
    <col min="9225" max="9225" width="14.88671875" style="171" customWidth="1"/>
    <col min="9226" max="9226" width="13" style="171" customWidth="1"/>
    <col min="9227" max="9227" width="11.88671875" style="171" customWidth="1"/>
    <col min="9228" max="9228" width="26.44140625" style="171" customWidth="1"/>
    <col min="9229" max="9229" width="16.5546875" style="171" customWidth="1"/>
    <col min="9230" max="9230" width="10.44140625" style="171" customWidth="1"/>
    <col min="9231" max="9231" width="10.6640625" style="171" customWidth="1"/>
    <col min="9232" max="9472" width="8.88671875" style="171"/>
    <col min="9473" max="9473" width="6.33203125" style="171" customWidth="1"/>
    <col min="9474" max="9474" width="9.44140625" style="171" customWidth="1"/>
    <col min="9475" max="9475" width="32.44140625" style="171" customWidth="1"/>
    <col min="9476" max="9476" width="23.33203125" style="171" customWidth="1"/>
    <col min="9477" max="9477" width="17.21875" style="171" customWidth="1"/>
    <col min="9478" max="9478" width="0.77734375" style="171" customWidth="1"/>
    <col min="9479" max="9479" width="16.21875" style="171" customWidth="1"/>
    <col min="9480" max="9480" width="0.77734375" style="171" customWidth="1"/>
    <col min="9481" max="9481" width="14.88671875" style="171" customWidth="1"/>
    <col min="9482" max="9482" width="13" style="171" customWidth="1"/>
    <col min="9483" max="9483" width="11.88671875" style="171" customWidth="1"/>
    <col min="9484" max="9484" width="26.44140625" style="171" customWidth="1"/>
    <col min="9485" max="9485" width="16.5546875" style="171" customWidth="1"/>
    <col min="9486" max="9486" width="10.44140625" style="171" customWidth="1"/>
    <col min="9487" max="9487" width="10.6640625" style="171" customWidth="1"/>
    <col min="9488" max="9728" width="8.88671875" style="171"/>
    <col min="9729" max="9729" width="6.33203125" style="171" customWidth="1"/>
    <col min="9730" max="9730" width="9.44140625" style="171" customWidth="1"/>
    <col min="9731" max="9731" width="32.44140625" style="171" customWidth="1"/>
    <col min="9732" max="9732" width="23.33203125" style="171" customWidth="1"/>
    <col min="9733" max="9733" width="17.21875" style="171" customWidth="1"/>
    <col min="9734" max="9734" width="0.77734375" style="171" customWidth="1"/>
    <col min="9735" max="9735" width="16.21875" style="171" customWidth="1"/>
    <col min="9736" max="9736" width="0.77734375" style="171" customWidth="1"/>
    <col min="9737" max="9737" width="14.88671875" style="171" customWidth="1"/>
    <col min="9738" max="9738" width="13" style="171" customWidth="1"/>
    <col min="9739" max="9739" width="11.88671875" style="171" customWidth="1"/>
    <col min="9740" max="9740" width="26.44140625" style="171" customWidth="1"/>
    <col min="9741" max="9741" width="16.5546875" style="171" customWidth="1"/>
    <col min="9742" max="9742" width="10.44140625" style="171" customWidth="1"/>
    <col min="9743" max="9743" width="10.6640625" style="171" customWidth="1"/>
    <col min="9744" max="9984" width="8.88671875" style="171"/>
    <col min="9985" max="9985" width="6.33203125" style="171" customWidth="1"/>
    <col min="9986" max="9986" width="9.44140625" style="171" customWidth="1"/>
    <col min="9987" max="9987" width="32.44140625" style="171" customWidth="1"/>
    <col min="9988" max="9988" width="23.33203125" style="171" customWidth="1"/>
    <col min="9989" max="9989" width="17.21875" style="171" customWidth="1"/>
    <col min="9990" max="9990" width="0.77734375" style="171" customWidth="1"/>
    <col min="9991" max="9991" width="16.21875" style="171" customWidth="1"/>
    <col min="9992" max="9992" width="0.77734375" style="171" customWidth="1"/>
    <col min="9993" max="9993" width="14.88671875" style="171" customWidth="1"/>
    <col min="9994" max="9994" width="13" style="171" customWidth="1"/>
    <col min="9995" max="9995" width="11.88671875" style="171" customWidth="1"/>
    <col min="9996" max="9996" width="26.44140625" style="171" customWidth="1"/>
    <col min="9997" max="9997" width="16.5546875" style="171" customWidth="1"/>
    <col min="9998" max="9998" width="10.44140625" style="171" customWidth="1"/>
    <col min="9999" max="9999" width="10.6640625" style="171" customWidth="1"/>
    <col min="10000" max="10240" width="8.88671875" style="171"/>
    <col min="10241" max="10241" width="6.33203125" style="171" customWidth="1"/>
    <col min="10242" max="10242" width="9.44140625" style="171" customWidth="1"/>
    <col min="10243" max="10243" width="32.44140625" style="171" customWidth="1"/>
    <col min="10244" max="10244" width="23.33203125" style="171" customWidth="1"/>
    <col min="10245" max="10245" width="17.21875" style="171" customWidth="1"/>
    <col min="10246" max="10246" width="0.77734375" style="171" customWidth="1"/>
    <col min="10247" max="10247" width="16.21875" style="171" customWidth="1"/>
    <col min="10248" max="10248" width="0.77734375" style="171" customWidth="1"/>
    <col min="10249" max="10249" width="14.88671875" style="171" customWidth="1"/>
    <col min="10250" max="10250" width="13" style="171" customWidth="1"/>
    <col min="10251" max="10251" width="11.88671875" style="171" customWidth="1"/>
    <col min="10252" max="10252" width="26.44140625" style="171" customWidth="1"/>
    <col min="10253" max="10253" width="16.5546875" style="171" customWidth="1"/>
    <col min="10254" max="10254" width="10.44140625" style="171" customWidth="1"/>
    <col min="10255" max="10255" width="10.6640625" style="171" customWidth="1"/>
    <col min="10256" max="10496" width="8.88671875" style="171"/>
    <col min="10497" max="10497" width="6.33203125" style="171" customWidth="1"/>
    <col min="10498" max="10498" width="9.44140625" style="171" customWidth="1"/>
    <col min="10499" max="10499" width="32.44140625" style="171" customWidth="1"/>
    <col min="10500" max="10500" width="23.33203125" style="171" customWidth="1"/>
    <col min="10501" max="10501" width="17.21875" style="171" customWidth="1"/>
    <col min="10502" max="10502" width="0.77734375" style="171" customWidth="1"/>
    <col min="10503" max="10503" width="16.21875" style="171" customWidth="1"/>
    <col min="10504" max="10504" width="0.77734375" style="171" customWidth="1"/>
    <col min="10505" max="10505" width="14.88671875" style="171" customWidth="1"/>
    <col min="10506" max="10506" width="13" style="171" customWidth="1"/>
    <col min="10507" max="10507" width="11.88671875" style="171" customWidth="1"/>
    <col min="10508" max="10508" width="26.44140625" style="171" customWidth="1"/>
    <col min="10509" max="10509" width="16.5546875" style="171" customWidth="1"/>
    <col min="10510" max="10510" width="10.44140625" style="171" customWidth="1"/>
    <col min="10511" max="10511" width="10.6640625" style="171" customWidth="1"/>
    <col min="10512" max="10752" width="8.88671875" style="171"/>
    <col min="10753" max="10753" width="6.33203125" style="171" customWidth="1"/>
    <col min="10754" max="10754" width="9.44140625" style="171" customWidth="1"/>
    <col min="10755" max="10755" width="32.44140625" style="171" customWidth="1"/>
    <col min="10756" max="10756" width="23.33203125" style="171" customWidth="1"/>
    <col min="10757" max="10757" width="17.21875" style="171" customWidth="1"/>
    <col min="10758" max="10758" width="0.77734375" style="171" customWidth="1"/>
    <col min="10759" max="10759" width="16.21875" style="171" customWidth="1"/>
    <col min="10760" max="10760" width="0.77734375" style="171" customWidth="1"/>
    <col min="10761" max="10761" width="14.88671875" style="171" customWidth="1"/>
    <col min="10762" max="10762" width="13" style="171" customWidth="1"/>
    <col min="10763" max="10763" width="11.88671875" style="171" customWidth="1"/>
    <col min="10764" max="10764" width="26.44140625" style="171" customWidth="1"/>
    <col min="10765" max="10765" width="16.5546875" style="171" customWidth="1"/>
    <col min="10766" max="10766" width="10.44140625" style="171" customWidth="1"/>
    <col min="10767" max="10767" width="10.6640625" style="171" customWidth="1"/>
    <col min="10768" max="11008" width="8.88671875" style="171"/>
    <col min="11009" max="11009" width="6.33203125" style="171" customWidth="1"/>
    <col min="11010" max="11010" width="9.44140625" style="171" customWidth="1"/>
    <col min="11011" max="11011" width="32.44140625" style="171" customWidth="1"/>
    <col min="11012" max="11012" width="23.33203125" style="171" customWidth="1"/>
    <col min="11013" max="11013" width="17.21875" style="171" customWidth="1"/>
    <col min="11014" max="11014" width="0.77734375" style="171" customWidth="1"/>
    <col min="11015" max="11015" width="16.21875" style="171" customWidth="1"/>
    <col min="11016" max="11016" width="0.77734375" style="171" customWidth="1"/>
    <col min="11017" max="11017" width="14.88671875" style="171" customWidth="1"/>
    <col min="11018" max="11018" width="13" style="171" customWidth="1"/>
    <col min="11019" max="11019" width="11.88671875" style="171" customWidth="1"/>
    <col min="11020" max="11020" width="26.44140625" style="171" customWidth="1"/>
    <col min="11021" max="11021" width="16.5546875" style="171" customWidth="1"/>
    <col min="11022" max="11022" width="10.44140625" style="171" customWidth="1"/>
    <col min="11023" max="11023" width="10.6640625" style="171" customWidth="1"/>
    <col min="11024" max="11264" width="8.88671875" style="171"/>
    <col min="11265" max="11265" width="6.33203125" style="171" customWidth="1"/>
    <col min="11266" max="11266" width="9.44140625" style="171" customWidth="1"/>
    <col min="11267" max="11267" width="32.44140625" style="171" customWidth="1"/>
    <col min="11268" max="11268" width="23.33203125" style="171" customWidth="1"/>
    <col min="11269" max="11269" width="17.21875" style="171" customWidth="1"/>
    <col min="11270" max="11270" width="0.77734375" style="171" customWidth="1"/>
    <col min="11271" max="11271" width="16.21875" style="171" customWidth="1"/>
    <col min="11272" max="11272" width="0.77734375" style="171" customWidth="1"/>
    <col min="11273" max="11273" width="14.88671875" style="171" customWidth="1"/>
    <col min="11274" max="11274" width="13" style="171" customWidth="1"/>
    <col min="11275" max="11275" width="11.88671875" style="171" customWidth="1"/>
    <col min="11276" max="11276" width="26.44140625" style="171" customWidth="1"/>
    <col min="11277" max="11277" width="16.5546875" style="171" customWidth="1"/>
    <col min="11278" max="11278" width="10.44140625" style="171" customWidth="1"/>
    <col min="11279" max="11279" width="10.6640625" style="171" customWidth="1"/>
    <col min="11280" max="11520" width="8.88671875" style="171"/>
    <col min="11521" max="11521" width="6.33203125" style="171" customWidth="1"/>
    <col min="11522" max="11522" width="9.44140625" style="171" customWidth="1"/>
    <col min="11523" max="11523" width="32.44140625" style="171" customWidth="1"/>
    <col min="11524" max="11524" width="23.33203125" style="171" customWidth="1"/>
    <col min="11525" max="11525" width="17.21875" style="171" customWidth="1"/>
    <col min="11526" max="11526" width="0.77734375" style="171" customWidth="1"/>
    <col min="11527" max="11527" width="16.21875" style="171" customWidth="1"/>
    <col min="11528" max="11528" width="0.77734375" style="171" customWidth="1"/>
    <col min="11529" max="11529" width="14.88671875" style="171" customWidth="1"/>
    <col min="11530" max="11530" width="13" style="171" customWidth="1"/>
    <col min="11531" max="11531" width="11.88671875" style="171" customWidth="1"/>
    <col min="11532" max="11532" width="26.44140625" style="171" customWidth="1"/>
    <col min="11533" max="11533" width="16.5546875" style="171" customWidth="1"/>
    <col min="11534" max="11534" width="10.44140625" style="171" customWidth="1"/>
    <col min="11535" max="11535" width="10.6640625" style="171" customWidth="1"/>
    <col min="11536" max="11776" width="8.88671875" style="171"/>
    <col min="11777" max="11777" width="6.33203125" style="171" customWidth="1"/>
    <col min="11778" max="11778" width="9.44140625" style="171" customWidth="1"/>
    <col min="11779" max="11779" width="32.44140625" style="171" customWidth="1"/>
    <col min="11780" max="11780" width="23.33203125" style="171" customWidth="1"/>
    <col min="11781" max="11781" width="17.21875" style="171" customWidth="1"/>
    <col min="11782" max="11782" width="0.77734375" style="171" customWidth="1"/>
    <col min="11783" max="11783" width="16.21875" style="171" customWidth="1"/>
    <col min="11784" max="11784" width="0.77734375" style="171" customWidth="1"/>
    <col min="11785" max="11785" width="14.88671875" style="171" customWidth="1"/>
    <col min="11786" max="11786" width="13" style="171" customWidth="1"/>
    <col min="11787" max="11787" width="11.88671875" style="171" customWidth="1"/>
    <col min="11788" max="11788" width="26.44140625" style="171" customWidth="1"/>
    <col min="11789" max="11789" width="16.5546875" style="171" customWidth="1"/>
    <col min="11790" max="11790" width="10.44140625" style="171" customWidth="1"/>
    <col min="11791" max="11791" width="10.6640625" style="171" customWidth="1"/>
    <col min="11792" max="12032" width="8.88671875" style="171"/>
    <col min="12033" max="12033" width="6.33203125" style="171" customWidth="1"/>
    <col min="12034" max="12034" width="9.44140625" style="171" customWidth="1"/>
    <col min="12035" max="12035" width="32.44140625" style="171" customWidth="1"/>
    <col min="12036" max="12036" width="23.33203125" style="171" customWidth="1"/>
    <col min="12037" max="12037" width="17.21875" style="171" customWidth="1"/>
    <col min="12038" max="12038" width="0.77734375" style="171" customWidth="1"/>
    <col min="12039" max="12039" width="16.21875" style="171" customWidth="1"/>
    <col min="12040" max="12040" width="0.77734375" style="171" customWidth="1"/>
    <col min="12041" max="12041" width="14.88671875" style="171" customWidth="1"/>
    <col min="12042" max="12042" width="13" style="171" customWidth="1"/>
    <col min="12043" max="12043" width="11.88671875" style="171" customWidth="1"/>
    <col min="12044" max="12044" width="26.44140625" style="171" customWidth="1"/>
    <col min="12045" max="12045" width="16.5546875" style="171" customWidth="1"/>
    <col min="12046" max="12046" width="10.44140625" style="171" customWidth="1"/>
    <col min="12047" max="12047" width="10.6640625" style="171" customWidth="1"/>
    <col min="12048" max="12288" width="8.88671875" style="171"/>
    <col min="12289" max="12289" width="6.33203125" style="171" customWidth="1"/>
    <col min="12290" max="12290" width="9.44140625" style="171" customWidth="1"/>
    <col min="12291" max="12291" width="32.44140625" style="171" customWidth="1"/>
    <col min="12292" max="12292" width="23.33203125" style="171" customWidth="1"/>
    <col min="12293" max="12293" width="17.21875" style="171" customWidth="1"/>
    <col min="12294" max="12294" width="0.77734375" style="171" customWidth="1"/>
    <col min="12295" max="12295" width="16.21875" style="171" customWidth="1"/>
    <col min="12296" max="12296" width="0.77734375" style="171" customWidth="1"/>
    <col min="12297" max="12297" width="14.88671875" style="171" customWidth="1"/>
    <col min="12298" max="12298" width="13" style="171" customWidth="1"/>
    <col min="12299" max="12299" width="11.88671875" style="171" customWidth="1"/>
    <col min="12300" max="12300" width="26.44140625" style="171" customWidth="1"/>
    <col min="12301" max="12301" width="16.5546875" style="171" customWidth="1"/>
    <col min="12302" max="12302" width="10.44140625" style="171" customWidth="1"/>
    <col min="12303" max="12303" width="10.6640625" style="171" customWidth="1"/>
    <col min="12304" max="12544" width="8.88671875" style="171"/>
    <col min="12545" max="12545" width="6.33203125" style="171" customWidth="1"/>
    <col min="12546" max="12546" width="9.44140625" style="171" customWidth="1"/>
    <col min="12547" max="12547" width="32.44140625" style="171" customWidth="1"/>
    <col min="12548" max="12548" width="23.33203125" style="171" customWidth="1"/>
    <col min="12549" max="12549" width="17.21875" style="171" customWidth="1"/>
    <col min="12550" max="12550" width="0.77734375" style="171" customWidth="1"/>
    <col min="12551" max="12551" width="16.21875" style="171" customWidth="1"/>
    <col min="12552" max="12552" width="0.77734375" style="171" customWidth="1"/>
    <col min="12553" max="12553" width="14.88671875" style="171" customWidth="1"/>
    <col min="12554" max="12554" width="13" style="171" customWidth="1"/>
    <col min="12555" max="12555" width="11.88671875" style="171" customWidth="1"/>
    <col min="12556" max="12556" width="26.44140625" style="171" customWidth="1"/>
    <col min="12557" max="12557" width="16.5546875" style="171" customWidth="1"/>
    <col min="12558" max="12558" width="10.44140625" style="171" customWidth="1"/>
    <col min="12559" max="12559" width="10.6640625" style="171" customWidth="1"/>
    <col min="12560" max="12800" width="8.88671875" style="171"/>
    <col min="12801" max="12801" width="6.33203125" style="171" customWidth="1"/>
    <col min="12802" max="12802" width="9.44140625" style="171" customWidth="1"/>
    <col min="12803" max="12803" width="32.44140625" style="171" customWidth="1"/>
    <col min="12804" max="12804" width="23.33203125" style="171" customWidth="1"/>
    <col min="12805" max="12805" width="17.21875" style="171" customWidth="1"/>
    <col min="12806" max="12806" width="0.77734375" style="171" customWidth="1"/>
    <col min="12807" max="12807" width="16.21875" style="171" customWidth="1"/>
    <col min="12808" max="12808" width="0.77734375" style="171" customWidth="1"/>
    <col min="12809" max="12809" width="14.88671875" style="171" customWidth="1"/>
    <col min="12810" max="12810" width="13" style="171" customWidth="1"/>
    <col min="12811" max="12811" width="11.88671875" style="171" customWidth="1"/>
    <col min="12812" max="12812" width="26.44140625" style="171" customWidth="1"/>
    <col min="12813" max="12813" width="16.5546875" style="171" customWidth="1"/>
    <col min="12814" max="12814" width="10.44140625" style="171" customWidth="1"/>
    <col min="12815" max="12815" width="10.6640625" style="171" customWidth="1"/>
    <col min="12816" max="13056" width="8.88671875" style="171"/>
    <col min="13057" max="13057" width="6.33203125" style="171" customWidth="1"/>
    <col min="13058" max="13058" width="9.44140625" style="171" customWidth="1"/>
    <col min="13059" max="13059" width="32.44140625" style="171" customWidth="1"/>
    <col min="13060" max="13060" width="23.33203125" style="171" customWidth="1"/>
    <col min="13061" max="13061" width="17.21875" style="171" customWidth="1"/>
    <col min="13062" max="13062" width="0.77734375" style="171" customWidth="1"/>
    <col min="13063" max="13063" width="16.21875" style="171" customWidth="1"/>
    <col min="13064" max="13064" width="0.77734375" style="171" customWidth="1"/>
    <col min="13065" max="13065" width="14.88671875" style="171" customWidth="1"/>
    <col min="13066" max="13066" width="13" style="171" customWidth="1"/>
    <col min="13067" max="13067" width="11.88671875" style="171" customWidth="1"/>
    <col min="13068" max="13068" width="26.44140625" style="171" customWidth="1"/>
    <col min="13069" max="13069" width="16.5546875" style="171" customWidth="1"/>
    <col min="13070" max="13070" width="10.44140625" style="171" customWidth="1"/>
    <col min="13071" max="13071" width="10.6640625" style="171" customWidth="1"/>
    <col min="13072" max="13312" width="8.88671875" style="171"/>
    <col min="13313" max="13313" width="6.33203125" style="171" customWidth="1"/>
    <col min="13314" max="13314" width="9.44140625" style="171" customWidth="1"/>
    <col min="13315" max="13315" width="32.44140625" style="171" customWidth="1"/>
    <col min="13316" max="13316" width="23.33203125" style="171" customWidth="1"/>
    <col min="13317" max="13317" width="17.21875" style="171" customWidth="1"/>
    <col min="13318" max="13318" width="0.77734375" style="171" customWidth="1"/>
    <col min="13319" max="13319" width="16.21875" style="171" customWidth="1"/>
    <col min="13320" max="13320" width="0.77734375" style="171" customWidth="1"/>
    <col min="13321" max="13321" width="14.88671875" style="171" customWidth="1"/>
    <col min="13322" max="13322" width="13" style="171" customWidth="1"/>
    <col min="13323" max="13323" width="11.88671875" style="171" customWidth="1"/>
    <col min="13324" max="13324" width="26.44140625" style="171" customWidth="1"/>
    <col min="13325" max="13325" width="16.5546875" style="171" customWidth="1"/>
    <col min="13326" max="13326" width="10.44140625" style="171" customWidth="1"/>
    <col min="13327" max="13327" width="10.6640625" style="171" customWidth="1"/>
    <col min="13328" max="13568" width="8.88671875" style="171"/>
    <col min="13569" max="13569" width="6.33203125" style="171" customWidth="1"/>
    <col min="13570" max="13570" width="9.44140625" style="171" customWidth="1"/>
    <col min="13571" max="13571" width="32.44140625" style="171" customWidth="1"/>
    <col min="13572" max="13572" width="23.33203125" style="171" customWidth="1"/>
    <col min="13573" max="13573" width="17.21875" style="171" customWidth="1"/>
    <col min="13574" max="13574" width="0.77734375" style="171" customWidth="1"/>
    <col min="13575" max="13575" width="16.21875" style="171" customWidth="1"/>
    <col min="13576" max="13576" width="0.77734375" style="171" customWidth="1"/>
    <col min="13577" max="13577" width="14.88671875" style="171" customWidth="1"/>
    <col min="13578" max="13578" width="13" style="171" customWidth="1"/>
    <col min="13579" max="13579" width="11.88671875" style="171" customWidth="1"/>
    <col min="13580" max="13580" width="26.44140625" style="171" customWidth="1"/>
    <col min="13581" max="13581" width="16.5546875" style="171" customWidth="1"/>
    <col min="13582" max="13582" width="10.44140625" style="171" customWidth="1"/>
    <col min="13583" max="13583" width="10.6640625" style="171" customWidth="1"/>
    <col min="13584" max="13824" width="8.88671875" style="171"/>
    <col min="13825" max="13825" width="6.33203125" style="171" customWidth="1"/>
    <col min="13826" max="13826" width="9.44140625" style="171" customWidth="1"/>
    <col min="13827" max="13827" width="32.44140625" style="171" customWidth="1"/>
    <col min="13828" max="13828" width="23.33203125" style="171" customWidth="1"/>
    <col min="13829" max="13829" width="17.21875" style="171" customWidth="1"/>
    <col min="13830" max="13830" width="0.77734375" style="171" customWidth="1"/>
    <col min="13831" max="13831" width="16.21875" style="171" customWidth="1"/>
    <col min="13832" max="13832" width="0.77734375" style="171" customWidth="1"/>
    <col min="13833" max="13833" width="14.88671875" style="171" customWidth="1"/>
    <col min="13834" max="13834" width="13" style="171" customWidth="1"/>
    <col min="13835" max="13835" width="11.88671875" style="171" customWidth="1"/>
    <col min="13836" max="13836" width="26.44140625" style="171" customWidth="1"/>
    <col min="13837" max="13837" width="16.5546875" style="171" customWidth="1"/>
    <col min="13838" max="13838" width="10.44140625" style="171" customWidth="1"/>
    <col min="13839" max="13839" width="10.6640625" style="171" customWidth="1"/>
    <col min="13840" max="14080" width="8.88671875" style="171"/>
    <col min="14081" max="14081" width="6.33203125" style="171" customWidth="1"/>
    <col min="14082" max="14082" width="9.44140625" style="171" customWidth="1"/>
    <col min="14083" max="14083" width="32.44140625" style="171" customWidth="1"/>
    <col min="14084" max="14084" width="23.33203125" style="171" customWidth="1"/>
    <col min="14085" max="14085" width="17.21875" style="171" customWidth="1"/>
    <col min="14086" max="14086" width="0.77734375" style="171" customWidth="1"/>
    <col min="14087" max="14087" width="16.21875" style="171" customWidth="1"/>
    <col min="14088" max="14088" width="0.77734375" style="171" customWidth="1"/>
    <col min="14089" max="14089" width="14.88671875" style="171" customWidth="1"/>
    <col min="14090" max="14090" width="13" style="171" customWidth="1"/>
    <col min="14091" max="14091" width="11.88671875" style="171" customWidth="1"/>
    <col min="14092" max="14092" width="26.44140625" style="171" customWidth="1"/>
    <col min="14093" max="14093" width="16.5546875" style="171" customWidth="1"/>
    <col min="14094" max="14094" width="10.44140625" style="171" customWidth="1"/>
    <col min="14095" max="14095" width="10.6640625" style="171" customWidth="1"/>
    <col min="14096" max="14336" width="8.88671875" style="171"/>
    <col min="14337" max="14337" width="6.33203125" style="171" customWidth="1"/>
    <col min="14338" max="14338" width="9.44140625" style="171" customWidth="1"/>
    <col min="14339" max="14339" width="32.44140625" style="171" customWidth="1"/>
    <col min="14340" max="14340" width="23.33203125" style="171" customWidth="1"/>
    <col min="14341" max="14341" width="17.21875" style="171" customWidth="1"/>
    <col min="14342" max="14342" width="0.77734375" style="171" customWidth="1"/>
    <col min="14343" max="14343" width="16.21875" style="171" customWidth="1"/>
    <col min="14344" max="14344" width="0.77734375" style="171" customWidth="1"/>
    <col min="14345" max="14345" width="14.88671875" style="171" customWidth="1"/>
    <col min="14346" max="14346" width="13" style="171" customWidth="1"/>
    <col min="14347" max="14347" width="11.88671875" style="171" customWidth="1"/>
    <col min="14348" max="14348" width="26.44140625" style="171" customWidth="1"/>
    <col min="14349" max="14349" width="16.5546875" style="171" customWidth="1"/>
    <col min="14350" max="14350" width="10.44140625" style="171" customWidth="1"/>
    <col min="14351" max="14351" width="10.6640625" style="171" customWidth="1"/>
    <col min="14352" max="14592" width="8.88671875" style="171"/>
    <col min="14593" max="14593" width="6.33203125" style="171" customWidth="1"/>
    <col min="14594" max="14594" width="9.44140625" style="171" customWidth="1"/>
    <col min="14595" max="14595" width="32.44140625" style="171" customWidth="1"/>
    <col min="14596" max="14596" width="23.33203125" style="171" customWidth="1"/>
    <col min="14597" max="14597" width="17.21875" style="171" customWidth="1"/>
    <col min="14598" max="14598" width="0.77734375" style="171" customWidth="1"/>
    <col min="14599" max="14599" width="16.21875" style="171" customWidth="1"/>
    <col min="14600" max="14600" width="0.77734375" style="171" customWidth="1"/>
    <col min="14601" max="14601" width="14.88671875" style="171" customWidth="1"/>
    <col min="14602" max="14602" width="13" style="171" customWidth="1"/>
    <col min="14603" max="14603" width="11.88671875" style="171" customWidth="1"/>
    <col min="14604" max="14604" width="26.44140625" style="171" customWidth="1"/>
    <col min="14605" max="14605" width="16.5546875" style="171" customWidth="1"/>
    <col min="14606" max="14606" width="10.44140625" style="171" customWidth="1"/>
    <col min="14607" max="14607" width="10.6640625" style="171" customWidth="1"/>
    <col min="14608" max="14848" width="8.88671875" style="171"/>
    <col min="14849" max="14849" width="6.33203125" style="171" customWidth="1"/>
    <col min="14850" max="14850" width="9.44140625" style="171" customWidth="1"/>
    <col min="14851" max="14851" width="32.44140625" style="171" customWidth="1"/>
    <col min="14852" max="14852" width="23.33203125" style="171" customWidth="1"/>
    <col min="14853" max="14853" width="17.21875" style="171" customWidth="1"/>
    <col min="14854" max="14854" width="0.77734375" style="171" customWidth="1"/>
    <col min="14855" max="14855" width="16.21875" style="171" customWidth="1"/>
    <col min="14856" max="14856" width="0.77734375" style="171" customWidth="1"/>
    <col min="14857" max="14857" width="14.88671875" style="171" customWidth="1"/>
    <col min="14858" max="14858" width="13" style="171" customWidth="1"/>
    <col min="14859" max="14859" width="11.88671875" style="171" customWidth="1"/>
    <col min="14860" max="14860" width="26.44140625" style="171" customWidth="1"/>
    <col min="14861" max="14861" width="16.5546875" style="171" customWidth="1"/>
    <col min="14862" max="14862" width="10.44140625" style="171" customWidth="1"/>
    <col min="14863" max="14863" width="10.6640625" style="171" customWidth="1"/>
    <col min="14864" max="15104" width="8.88671875" style="171"/>
    <col min="15105" max="15105" width="6.33203125" style="171" customWidth="1"/>
    <col min="15106" max="15106" width="9.44140625" style="171" customWidth="1"/>
    <col min="15107" max="15107" width="32.44140625" style="171" customWidth="1"/>
    <col min="15108" max="15108" width="23.33203125" style="171" customWidth="1"/>
    <col min="15109" max="15109" width="17.21875" style="171" customWidth="1"/>
    <col min="15110" max="15110" width="0.77734375" style="171" customWidth="1"/>
    <col min="15111" max="15111" width="16.21875" style="171" customWidth="1"/>
    <col min="15112" max="15112" width="0.77734375" style="171" customWidth="1"/>
    <col min="15113" max="15113" width="14.88671875" style="171" customWidth="1"/>
    <col min="15114" max="15114" width="13" style="171" customWidth="1"/>
    <col min="15115" max="15115" width="11.88671875" style="171" customWidth="1"/>
    <col min="15116" max="15116" width="26.44140625" style="171" customWidth="1"/>
    <col min="15117" max="15117" width="16.5546875" style="171" customWidth="1"/>
    <col min="15118" max="15118" width="10.44140625" style="171" customWidth="1"/>
    <col min="15119" max="15119" width="10.6640625" style="171" customWidth="1"/>
    <col min="15120" max="15360" width="8.88671875" style="171"/>
    <col min="15361" max="15361" width="6.33203125" style="171" customWidth="1"/>
    <col min="15362" max="15362" width="9.44140625" style="171" customWidth="1"/>
    <col min="15363" max="15363" width="32.44140625" style="171" customWidth="1"/>
    <col min="15364" max="15364" width="23.33203125" style="171" customWidth="1"/>
    <col min="15365" max="15365" width="17.21875" style="171" customWidth="1"/>
    <col min="15366" max="15366" width="0.77734375" style="171" customWidth="1"/>
    <col min="15367" max="15367" width="16.21875" style="171" customWidth="1"/>
    <col min="15368" max="15368" width="0.77734375" style="171" customWidth="1"/>
    <col min="15369" max="15369" width="14.88671875" style="171" customWidth="1"/>
    <col min="15370" max="15370" width="13" style="171" customWidth="1"/>
    <col min="15371" max="15371" width="11.88671875" style="171" customWidth="1"/>
    <col min="15372" max="15372" width="26.44140625" style="171" customWidth="1"/>
    <col min="15373" max="15373" width="16.5546875" style="171" customWidth="1"/>
    <col min="15374" max="15374" width="10.44140625" style="171" customWidth="1"/>
    <col min="15375" max="15375" width="10.6640625" style="171" customWidth="1"/>
    <col min="15376" max="15616" width="8.88671875" style="171"/>
    <col min="15617" max="15617" width="6.33203125" style="171" customWidth="1"/>
    <col min="15618" max="15618" width="9.44140625" style="171" customWidth="1"/>
    <col min="15619" max="15619" width="32.44140625" style="171" customWidth="1"/>
    <col min="15620" max="15620" width="23.33203125" style="171" customWidth="1"/>
    <col min="15621" max="15621" width="17.21875" style="171" customWidth="1"/>
    <col min="15622" max="15622" width="0.77734375" style="171" customWidth="1"/>
    <col min="15623" max="15623" width="16.21875" style="171" customWidth="1"/>
    <col min="15624" max="15624" width="0.77734375" style="171" customWidth="1"/>
    <col min="15625" max="15625" width="14.88671875" style="171" customWidth="1"/>
    <col min="15626" max="15626" width="13" style="171" customWidth="1"/>
    <col min="15627" max="15627" width="11.88671875" style="171" customWidth="1"/>
    <col min="15628" max="15628" width="26.44140625" style="171" customWidth="1"/>
    <col min="15629" max="15629" width="16.5546875" style="171" customWidth="1"/>
    <col min="15630" max="15630" width="10.44140625" style="171" customWidth="1"/>
    <col min="15631" max="15631" width="10.6640625" style="171" customWidth="1"/>
    <col min="15632" max="15872" width="8.88671875" style="171"/>
    <col min="15873" max="15873" width="6.33203125" style="171" customWidth="1"/>
    <col min="15874" max="15874" width="9.44140625" style="171" customWidth="1"/>
    <col min="15875" max="15875" width="32.44140625" style="171" customWidth="1"/>
    <col min="15876" max="15876" width="23.33203125" style="171" customWidth="1"/>
    <col min="15877" max="15877" width="17.21875" style="171" customWidth="1"/>
    <col min="15878" max="15878" width="0.77734375" style="171" customWidth="1"/>
    <col min="15879" max="15879" width="16.21875" style="171" customWidth="1"/>
    <col min="15880" max="15880" width="0.77734375" style="171" customWidth="1"/>
    <col min="15881" max="15881" width="14.88671875" style="171" customWidth="1"/>
    <col min="15882" max="15882" width="13" style="171" customWidth="1"/>
    <col min="15883" max="15883" width="11.88671875" style="171" customWidth="1"/>
    <col min="15884" max="15884" width="26.44140625" style="171" customWidth="1"/>
    <col min="15885" max="15885" width="16.5546875" style="171" customWidth="1"/>
    <col min="15886" max="15886" width="10.44140625" style="171" customWidth="1"/>
    <col min="15887" max="15887" width="10.6640625" style="171" customWidth="1"/>
    <col min="15888" max="16128" width="8.88671875" style="171"/>
    <col min="16129" max="16129" width="6.33203125" style="171" customWidth="1"/>
    <col min="16130" max="16130" width="9.44140625" style="171" customWidth="1"/>
    <col min="16131" max="16131" width="32.44140625" style="171" customWidth="1"/>
    <col min="16132" max="16132" width="23.33203125" style="171" customWidth="1"/>
    <col min="16133" max="16133" width="17.21875" style="171" customWidth="1"/>
    <col min="16134" max="16134" width="0.77734375" style="171" customWidth="1"/>
    <col min="16135" max="16135" width="16.21875" style="171" customWidth="1"/>
    <col min="16136" max="16136" width="0.77734375" style="171" customWidth="1"/>
    <col min="16137" max="16137" width="14.88671875" style="171" customWidth="1"/>
    <col min="16138" max="16138" width="13" style="171" customWidth="1"/>
    <col min="16139" max="16139" width="11.88671875" style="171" customWidth="1"/>
    <col min="16140" max="16140" width="26.44140625" style="171" customWidth="1"/>
    <col min="16141" max="16141" width="16.5546875" style="171" customWidth="1"/>
    <col min="16142" max="16142" width="10.44140625" style="171" customWidth="1"/>
    <col min="16143" max="16143" width="10.6640625" style="171" customWidth="1"/>
    <col min="16144" max="16384" width="8.88671875" style="171"/>
  </cols>
  <sheetData>
    <row r="1" spans="1:15" ht="15.75">
      <c r="A1" s="245" t="s">
        <v>2</v>
      </c>
    </row>
    <row r="2" spans="1:15" ht="15.75">
      <c r="A2" s="245" t="s">
        <v>2</v>
      </c>
    </row>
    <row r="3" spans="1:15" ht="15">
      <c r="A3" s="428" t="s">
        <v>483</v>
      </c>
      <c r="B3" s="428" t="s">
        <v>380</v>
      </c>
      <c r="C3" s="428" t="s">
        <v>380</v>
      </c>
      <c r="D3" s="428" t="s">
        <v>380</v>
      </c>
      <c r="E3" s="428" t="s">
        <v>380</v>
      </c>
      <c r="F3" s="428" t="s">
        <v>380</v>
      </c>
      <c r="G3" s="428" t="s">
        <v>380</v>
      </c>
      <c r="H3" s="428" t="s">
        <v>380</v>
      </c>
      <c r="I3" s="428" t="s">
        <v>380</v>
      </c>
      <c r="J3" s="428" t="s">
        <v>380</v>
      </c>
      <c r="K3" s="428" t="s">
        <v>380</v>
      </c>
      <c r="L3" s="428" t="s">
        <v>380</v>
      </c>
      <c r="M3" s="189"/>
      <c r="N3" s="189"/>
      <c r="O3" s="189"/>
    </row>
    <row r="4" spans="1:15" ht="15">
      <c r="A4" s="443" t="s">
        <v>482</v>
      </c>
      <c r="B4" s="443"/>
      <c r="C4" s="443"/>
      <c r="D4" s="443"/>
      <c r="E4" s="443"/>
      <c r="F4" s="443"/>
      <c r="G4" s="443"/>
      <c r="H4" s="443"/>
      <c r="I4" s="443"/>
      <c r="J4" s="443"/>
      <c r="K4" s="443"/>
      <c r="L4" s="443"/>
      <c r="M4" s="246"/>
      <c r="N4" s="246"/>
      <c r="O4" s="246"/>
    </row>
    <row r="5" spans="1:15" ht="15">
      <c r="A5" s="443" t="s">
        <v>411</v>
      </c>
      <c r="B5" s="443"/>
      <c r="C5" s="443"/>
      <c r="D5" s="443"/>
      <c r="E5" s="443"/>
      <c r="F5" s="443"/>
      <c r="G5" s="443"/>
      <c r="H5" s="443"/>
      <c r="I5" s="443"/>
      <c r="J5" s="443"/>
      <c r="K5" s="443"/>
      <c r="L5" s="443"/>
      <c r="M5" s="190"/>
      <c r="N5" s="190"/>
      <c r="O5" s="190"/>
    </row>
    <row r="6" spans="1:15" ht="15">
      <c r="A6" s="444" t="s">
        <v>400</v>
      </c>
      <c r="B6" s="444"/>
      <c r="C6" s="444"/>
      <c r="D6" s="444"/>
      <c r="E6" s="444"/>
      <c r="F6" s="444"/>
      <c r="G6" s="444"/>
      <c r="H6" s="444"/>
      <c r="I6" s="444"/>
      <c r="J6" s="444"/>
      <c r="K6" s="444"/>
      <c r="L6" s="444"/>
      <c r="M6" s="247"/>
      <c r="N6" s="247"/>
      <c r="O6" s="247"/>
    </row>
    <row r="7" spans="1:15" ht="15">
      <c r="A7" s="247"/>
      <c r="B7" s="247"/>
      <c r="C7" s="247"/>
      <c r="D7" s="247"/>
      <c r="E7" s="247"/>
      <c r="F7" s="247"/>
      <c r="G7" s="247"/>
      <c r="H7" s="248"/>
      <c r="I7" s="187"/>
      <c r="J7" s="187"/>
      <c r="K7" s="187"/>
      <c r="L7" s="187"/>
      <c r="M7" s="187"/>
      <c r="N7" s="187"/>
      <c r="O7" s="187"/>
    </row>
    <row r="8" spans="1:15" ht="12.75" customHeight="1">
      <c r="A8" s="249"/>
      <c r="B8" s="249" t="s">
        <v>367</v>
      </c>
      <c r="C8" s="249" t="s">
        <v>368</v>
      </c>
      <c r="D8" s="250" t="s">
        <v>412</v>
      </c>
      <c r="E8" s="250" t="s">
        <v>370</v>
      </c>
      <c r="F8" s="249"/>
      <c r="G8" s="249"/>
      <c r="H8" s="249"/>
      <c r="I8" s="249"/>
      <c r="J8" s="249"/>
      <c r="K8" s="249"/>
      <c r="L8" s="249"/>
      <c r="M8" s="249"/>
      <c r="N8" s="249"/>
      <c r="O8" s="249"/>
    </row>
    <row r="9" spans="1:15">
      <c r="A9" s="188"/>
    </row>
    <row r="10" spans="1:15" ht="18">
      <c r="A10" s="178"/>
      <c r="B10" s="439" t="s">
        <v>413</v>
      </c>
      <c r="C10" s="439"/>
      <c r="D10" s="439"/>
      <c r="E10" s="439"/>
      <c r="F10" s="439"/>
      <c r="G10" s="439"/>
      <c r="H10" s="439"/>
      <c r="I10" s="439"/>
      <c r="J10" s="439"/>
      <c r="K10" s="439"/>
      <c r="O10" s="175"/>
    </row>
    <row r="11" spans="1:15">
      <c r="A11" s="178"/>
      <c r="I11" s="177"/>
      <c r="J11" s="177"/>
      <c r="O11" s="175"/>
    </row>
    <row r="12" spans="1:15" ht="12.75" customHeight="1">
      <c r="A12" s="173" t="s">
        <v>4</v>
      </c>
      <c r="B12" s="183"/>
      <c r="C12" s="251"/>
      <c r="D12" s="252"/>
      <c r="E12" s="445" t="s">
        <v>381</v>
      </c>
      <c r="F12" s="252"/>
      <c r="G12" s="447"/>
      <c r="H12" s="365"/>
      <c r="I12" s="449"/>
      <c r="J12" s="174"/>
      <c r="K12" s="179"/>
      <c r="L12" s="253"/>
      <c r="M12" s="179"/>
      <c r="N12" s="179"/>
      <c r="O12" s="175"/>
    </row>
    <row r="13" spans="1:15">
      <c r="A13" s="173" t="s">
        <v>371</v>
      </c>
      <c r="B13" s="181"/>
      <c r="C13" s="183"/>
      <c r="D13" s="254" t="s">
        <v>402</v>
      </c>
      <c r="E13" s="446"/>
      <c r="F13" s="255"/>
      <c r="G13" s="448"/>
      <c r="H13" s="256"/>
      <c r="I13" s="450"/>
      <c r="J13" s="174"/>
      <c r="K13" s="257"/>
      <c r="L13" s="258"/>
      <c r="M13" s="176"/>
      <c r="N13" s="176"/>
    </row>
    <row r="14" spans="1:15">
      <c r="A14" s="181"/>
      <c r="B14" s="181"/>
      <c r="C14" s="183"/>
      <c r="D14" s="259"/>
      <c r="E14" s="186"/>
      <c r="F14" s="186"/>
      <c r="G14" s="366"/>
      <c r="H14" s="185"/>
      <c r="I14" s="175"/>
      <c r="J14" s="177"/>
      <c r="K14" s="257"/>
      <c r="L14" s="258"/>
      <c r="M14" s="176"/>
      <c r="N14" s="176"/>
    </row>
    <row r="15" spans="1:15">
      <c r="A15" s="181">
        <v>1</v>
      </c>
      <c r="B15" s="181"/>
      <c r="D15" s="260"/>
      <c r="E15" s="261"/>
      <c r="F15" s="186"/>
      <c r="G15" s="276"/>
      <c r="H15" s="276"/>
      <c r="I15" s="276"/>
      <c r="K15" s="261"/>
      <c r="L15" s="261"/>
      <c r="M15" s="176"/>
      <c r="N15" s="176"/>
    </row>
    <row r="16" spans="1:15">
      <c r="A16" s="181"/>
      <c r="B16" s="181"/>
      <c r="C16" s="260"/>
      <c r="D16" s="260"/>
      <c r="E16" s="261"/>
      <c r="F16" s="186"/>
      <c r="G16" s="276"/>
      <c r="H16" s="276"/>
      <c r="I16" s="276"/>
      <c r="K16" s="261"/>
      <c r="L16" s="261"/>
      <c r="M16" s="176"/>
      <c r="N16" s="176"/>
    </row>
    <row r="17" spans="1:14" ht="15">
      <c r="A17" s="181">
        <f>+A15+1</f>
        <v>2</v>
      </c>
      <c r="B17" s="181"/>
      <c r="C17" s="260" t="s">
        <v>414</v>
      </c>
      <c r="D17" s="182" t="s">
        <v>484</v>
      </c>
      <c r="E17" s="262">
        <v>2470</v>
      </c>
      <c r="F17" s="186"/>
      <c r="G17" s="367"/>
      <c r="H17" s="276"/>
      <c r="I17" s="184"/>
      <c r="J17" s="170"/>
      <c r="K17" s="184"/>
      <c r="L17" s="261"/>
      <c r="M17" s="176"/>
      <c r="N17" s="176"/>
    </row>
    <row r="18" spans="1:14">
      <c r="A18" s="181"/>
      <c r="B18" s="181"/>
      <c r="C18" s="260"/>
      <c r="D18" s="170"/>
      <c r="E18" s="170"/>
      <c r="F18" s="170"/>
      <c r="G18" s="180"/>
      <c r="H18" s="180"/>
      <c r="I18" s="263"/>
      <c r="J18" s="170"/>
      <c r="K18" s="170"/>
      <c r="L18" s="261"/>
      <c r="M18" s="176"/>
      <c r="N18" s="176"/>
    </row>
    <row r="19" spans="1:14" ht="15">
      <c r="A19" s="181">
        <f>+A17+1</f>
        <v>3</v>
      </c>
      <c r="B19" s="181"/>
      <c r="C19" s="260" t="s">
        <v>415</v>
      </c>
      <c r="D19" s="182" t="s">
        <v>485</v>
      </c>
      <c r="E19" s="264"/>
      <c r="F19" s="186"/>
      <c r="G19" s="368"/>
      <c r="H19" s="185"/>
      <c r="I19" s="184"/>
      <c r="J19" s="177"/>
      <c r="K19" s="257"/>
      <c r="L19" s="258"/>
      <c r="M19" s="176"/>
      <c r="N19" s="176"/>
    </row>
    <row r="20" spans="1:14">
      <c r="A20" s="181"/>
      <c r="B20" s="181"/>
      <c r="C20" s="260"/>
      <c r="D20" s="182"/>
      <c r="E20" s="170"/>
      <c r="F20" s="170"/>
      <c r="G20" s="180"/>
      <c r="H20" s="180"/>
      <c r="I20" s="180"/>
      <c r="J20" s="170"/>
      <c r="K20" s="257"/>
      <c r="L20" s="258"/>
      <c r="M20" s="176"/>
      <c r="N20" s="176"/>
    </row>
    <row r="21" spans="1:14" ht="15">
      <c r="A21" s="181">
        <f>+A19+1</f>
        <v>4</v>
      </c>
      <c r="B21" s="181"/>
      <c r="C21" s="265" t="s">
        <v>416</v>
      </c>
      <c r="D21" s="182" t="s">
        <v>486</v>
      </c>
      <c r="E21" s="264"/>
      <c r="F21" s="186"/>
      <c r="G21" s="368"/>
      <c r="H21" s="185"/>
      <c r="I21" s="184"/>
      <c r="J21" s="177"/>
      <c r="K21" s="257"/>
      <c r="L21" s="258"/>
      <c r="M21" s="176"/>
      <c r="N21" s="176"/>
    </row>
    <row r="22" spans="1:14">
      <c r="A22" s="181"/>
      <c r="B22" s="181"/>
      <c r="C22" s="183"/>
      <c r="D22" s="259"/>
      <c r="E22" s="186"/>
      <c r="F22" s="186"/>
      <c r="G22" s="175"/>
      <c r="H22" s="185"/>
      <c r="I22" s="175"/>
      <c r="J22" s="177"/>
      <c r="K22" s="257"/>
      <c r="L22" s="258"/>
      <c r="M22" s="176"/>
      <c r="N22" s="176"/>
    </row>
    <row r="23" spans="1:14">
      <c r="A23" s="266"/>
      <c r="B23" s="266"/>
      <c r="C23" s="267"/>
      <c r="D23" s="268"/>
      <c r="E23" s="269"/>
      <c r="F23" s="269"/>
      <c r="G23" s="270"/>
      <c r="H23" s="271"/>
      <c r="I23" s="270"/>
      <c r="J23" s="272"/>
      <c r="K23" s="273"/>
      <c r="L23" s="274"/>
      <c r="M23" s="176"/>
      <c r="N23" s="176"/>
    </row>
    <row r="24" spans="1:14" ht="18">
      <c r="A24" s="181"/>
      <c r="B24" s="439" t="s">
        <v>417</v>
      </c>
      <c r="C24" s="439"/>
      <c r="D24" s="439"/>
      <c r="E24" s="439"/>
      <c r="F24" s="439"/>
      <c r="G24" s="439"/>
      <c r="H24" s="439"/>
      <c r="I24" s="439"/>
      <c r="J24" s="439"/>
      <c r="K24" s="439"/>
      <c r="L24" s="258"/>
      <c r="M24" s="176"/>
      <c r="N24" s="176"/>
    </row>
    <row r="25" spans="1:14" ht="12.75" customHeight="1">
      <c r="A25" s="181"/>
      <c r="B25" s="275"/>
      <c r="C25" s="183"/>
      <c r="D25" s="276"/>
      <c r="E25" s="277"/>
      <c r="F25" s="171"/>
      <c r="G25" s="277" t="s">
        <v>418</v>
      </c>
      <c r="I25" s="278" t="s">
        <v>38</v>
      </c>
      <c r="J25" s="278" t="s">
        <v>38</v>
      </c>
      <c r="K25" s="278" t="s">
        <v>419</v>
      </c>
      <c r="L25" s="258"/>
      <c r="M25" s="176"/>
      <c r="N25" s="176"/>
    </row>
    <row r="26" spans="1:14" ht="12.75" customHeight="1">
      <c r="A26" s="181"/>
      <c r="B26" s="275"/>
      <c r="C26" s="183"/>
      <c r="D26" s="279" t="s">
        <v>420</v>
      </c>
      <c r="E26" s="278" t="s">
        <v>421</v>
      </c>
      <c r="F26" s="171"/>
      <c r="G26" s="278" t="s">
        <v>38</v>
      </c>
      <c r="I26" s="278" t="s">
        <v>422</v>
      </c>
      <c r="J26" s="278" t="s">
        <v>423</v>
      </c>
      <c r="K26" s="278" t="s">
        <v>424</v>
      </c>
      <c r="L26" s="258"/>
      <c r="M26" s="176"/>
      <c r="N26" s="176"/>
    </row>
    <row r="27" spans="1:14" ht="12.75" customHeight="1">
      <c r="A27" s="181">
        <f>+A21+1</f>
        <v>5</v>
      </c>
      <c r="B27" s="275"/>
      <c r="C27" s="183"/>
      <c r="D27" s="280" t="s">
        <v>425</v>
      </c>
      <c r="E27" s="280" t="s">
        <v>426</v>
      </c>
      <c r="F27" s="171"/>
      <c r="G27" s="280" t="s">
        <v>427</v>
      </c>
      <c r="I27" s="280" t="s">
        <v>427</v>
      </c>
      <c r="J27" s="280" t="s">
        <v>427</v>
      </c>
      <c r="K27" s="280" t="s">
        <v>428</v>
      </c>
      <c r="L27" s="258"/>
      <c r="M27" s="176"/>
      <c r="N27" s="176"/>
    </row>
    <row r="28" spans="1:14">
      <c r="A28" s="181"/>
      <c r="B28" s="181"/>
      <c r="C28" s="183"/>
      <c r="D28" s="259"/>
      <c r="E28" s="186"/>
      <c r="F28" s="186"/>
      <c r="G28" s="175"/>
      <c r="H28" s="185"/>
      <c r="I28" s="175"/>
      <c r="J28" s="177"/>
      <c r="K28" s="281"/>
      <c r="L28" s="258"/>
      <c r="M28" s="176"/>
      <c r="N28" s="176"/>
    </row>
    <row r="29" spans="1:14">
      <c r="A29" s="181">
        <f>+A27+1</f>
        <v>6</v>
      </c>
      <c r="B29" s="181"/>
      <c r="C29" s="171" t="s">
        <v>491</v>
      </c>
      <c r="D29" s="282">
        <f>ROUND(D53,0)</f>
        <v>354113</v>
      </c>
      <c r="E29" s="283">
        <f>ROUND(E53,0)</f>
        <v>0</v>
      </c>
      <c r="F29" s="284"/>
      <c r="G29" s="282">
        <f>ROUND(G53,0)</f>
        <v>0</v>
      </c>
      <c r="H29" s="185"/>
      <c r="I29" s="282">
        <f>ROUND(I53,0)</f>
        <v>354113</v>
      </c>
      <c r="J29" s="285">
        <f>+J53</f>
        <v>0</v>
      </c>
      <c r="K29" s="282">
        <f>ROUND(K53,0)</f>
        <v>354113</v>
      </c>
      <c r="L29" s="258"/>
      <c r="M29" s="176"/>
      <c r="N29" s="176"/>
    </row>
    <row r="30" spans="1:14">
      <c r="A30" s="181"/>
      <c r="B30" s="181"/>
      <c r="D30" s="259"/>
      <c r="E30" s="186"/>
      <c r="F30" s="186"/>
      <c r="G30" s="175"/>
      <c r="H30" s="185"/>
      <c r="I30" s="175"/>
      <c r="J30" s="177"/>
      <c r="K30" s="257"/>
      <c r="L30" s="258"/>
      <c r="M30" s="176"/>
      <c r="N30" s="176"/>
    </row>
    <row r="31" spans="1:14">
      <c r="A31" s="171"/>
      <c r="E31" s="171"/>
      <c r="F31" s="171"/>
      <c r="J31" s="177"/>
      <c r="K31" s="257"/>
      <c r="L31" s="258"/>
      <c r="M31" s="176"/>
      <c r="N31" s="176"/>
    </row>
    <row r="32" spans="1:14" ht="18">
      <c r="A32" s="181"/>
      <c r="B32" s="440" t="str">
        <f>"Prepayments Account 165 - Balance @ 12/31/"&amp;D34&amp;""</f>
        <v>Prepayments Account 165 - Balance @ 12/31/2018</v>
      </c>
      <c r="C32" s="441"/>
      <c r="D32" s="441"/>
      <c r="E32" s="441"/>
      <c r="F32" s="441"/>
      <c r="G32" s="441"/>
      <c r="H32" s="441"/>
      <c r="I32" s="441"/>
      <c r="J32" s="441"/>
      <c r="K32" s="257"/>
      <c r="L32" s="258"/>
      <c r="M32" s="176"/>
      <c r="N32" s="176"/>
    </row>
    <row r="33" spans="1:14">
      <c r="A33" s="181"/>
      <c r="B33" s="286"/>
      <c r="C33" s="287"/>
      <c r="D33" s="276"/>
      <c r="E33" s="277"/>
      <c r="F33" s="171"/>
      <c r="G33" s="277" t="s">
        <v>418</v>
      </c>
      <c r="I33" s="278" t="s">
        <v>38</v>
      </c>
      <c r="J33" s="278" t="s">
        <v>38</v>
      </c>
      <c r="K33" s="278" t="s">
        <v>419</v>
      </c>
      <c r="L33" s="170"/>
      <c r="M33" s="176"/>
      <c r="N33" s="176"/>
    </row>
    <row r="34" spans="1:14">
      <c r="A34" s="181"/>
      <c r="B34" s="286"/>
      <c r="C34" s="288"/>
      <c r="D34" s="279" t="s">
        <v>492</v>
      </c>
      <c r="E34" s="278" t="s">
        <v>421</v>
      </c>
      <c r="F34" s="171"/>
      <c r="G34" s="278" t="s">
        <v>38</v>
      </c>
      <c r="I34" s="278" t="s">
        <v>422</v>
      </c>
      <c r="J34" s="278" t="s">
        <v>423</v>
      </c>
      <c r="K34" s="278" t="s">
        <v>424</v>
      </c>
      <c r="L34" s="170"/>
      <c r="M34" s="176"/>
      <c r="N34" s="176"/>
    </row>
    <row r="35" spans="1:14">
      <c r="A35" s="181" t="e">
        <f>+#REF!+1</f>
        <v>#REF!</v>
      </c>
      <c r="B35" s="280" t="s">
        <v>429</v>
      </c>
      <c r="C35" s="280" t="s">
        <v>344</v>
      </c>
      <c r="D35" s="280" t="s">
        <v>425</v>
      </c>
      <c r="E35" s="280" t="s">
        <v>426</v>
      </c>
      <c r="F35" s="171"/>
      <c r="G35" s="280" t="s">
        <v>427</v>
      </c>
      <c r="I35" s="280" t="s">
        <v>427</v>
      </c>
      <c r="J35" s="280" t="s">
        <v>427</v>
      </c>
      <c r="K35" s="280" t="s">
        <v>428</v>
      </c>
      <c r="L35" s="280" t="s">
        <v>430</v>
      </c>
      <c r="M35" s="176"/>
      <c r="N35" s="176"/>
    </row>
    <row r="36" spans="1:14">
      <c r="A36" s="181"/>
      <c r="B36" s="286"/>
      <c r="C36" s="287"/>
      <c r="D36" s="287"/>
      <c r="E36" s="287"/>
      <c r="F36" s="171"/>
      <c r="G36" s="287"/>
      <c r="I36" s="287"/>
      <c r="J36" s="287"/>
      <c r="K36" s="281"/>
      <c r="L36" s="170"/>
      <c r="M36" s="176"/>
      <c r="N36" s="176"/>
    </row>
    <row r="37" spans="1:14" ht="14.25">
      <c r="A37" s="181" t="e">
        <f>+A35+1</f>
        <v>#REF!</v>
      </c>
      <c r="B37" s="289">
        <v>1650001</v>
      </c>
      <c r="C37" s="290" t="s">
        <v>431</v>
      </c>
      <c r="D37" s="291">
        <v>205967.41699999999</v>
      </c>
      <c r="E37" s="292">
        <f t="shared" ref="E37:E51" si="0">+D37-K37</f>
        <v>0</v>
      </c>
      <c r="F37" s="171"/>
      <c r="G37" s="293"/>
      <c r="I37" s="293">
        <f>+D37</f>
        <v>205967.41699999999</v>
      </c>
      <c r="J37" s="293"/>
      <c r="K37" s="293">
        <f>+G37+I37+J37</f>
        <v>205967.41699999999</v>
      </c>
      <c r="L37" s="170"/>
      <c r="M37" s="176"/>
      <c r="N37" s="176"/>
    </row>
    <row r="38" spans="1:14" ht="14.25">
      <c r="A38" s="181" t="e">
        <f>+A37+1</f>
        <v>#REF!</v>
      </c>
      <c r="B38" s="289">
        <v>1650021</v>
      </c>
      <c r="C38" s="294" t="s">
        <v>432</v>
      </c>
      <c r="D38" s="291">
        <v>98733.36</v>
      </c>
      <c r="E38" s="292">
        <f t="shared" si="0"/>
        <v>0</v>
      </c>
      <c r="F38" s="171"/>
      <c r="G38" s="293"/>
      <c r="I38" s="293">
        <f>+D38</f>
        <v>98733.36</v>
      </c>
      <c r="J38" s="293"/>
      <c r="K38" s="293">
        <f t="shared" ref="K38:K51" si="1">+G38+I38+J38</f>
        <v>98733.36</v>
      </c>
      <c r="L38" s="170"/>
      <c r="M38" s="176"/>
      <c r="N38" s="176"/>
    </row>
    <row r="39" spans="1:14" ht="14.25">
      <c r="A39" s="181" t="e">
        <f t="shared" ref="A39:A52" si="2">+A38+1</f>
        <v>#REF!</v>
      </c>
      <c r="B39" s="289">
        <v>1650023</v>
      </c>
      <c r="C39" s="294" t="s">
        <v>433</v>
      </c>
      <c r="D39" s="291">
        <v>49412.47</v>
      </c>
      <c r="E39" s="292">
        <f t="shared" si="0"/>
        <v>0</v>
      </c>
      <c r="F39" s="171"/>
      <c r="G39" s="293"/>
      <c r="I39" s="293">
        <f>+D39</f>
        <v>49412.47</v>
      </c>
      <c r="J39" s="293"/>
      <c r="K39" s="293">
        <f t="shared" si="1"/>
        <v>49412.47</v>
      </c>
      <c r="L39" s="170"/>
      <c r="M39" s="176"/>
      <c r="N39" s="176"/>
    </row>
    <row r="40" spans="1:14" ht="14.25">
      <c r="A40" s="181" t="e">
        <f t="shared" si="2"/>
        <v>#REF!</v>
      </c>
      <c r="B40" s="289">
        <v>1650003</v>
      </c>
      <c r="C40" s="294" t="s">
        <v>434</v>
      </c>
      <c r="D40" s="291">
        <v>0</v>
      </c>
      <c r="E40" s="292">
        <f t="shared" si="0"/>
        <v>0</v>
      </c>
      <c r="F40" s="171"/>
      <c r="G40" s="293"/>
      <c r="I40" s="293">
        <f t="shared" ref="I40:I47" si="3">+D40</f>
        <v>0</v>
      </c>
      <c r="J40" s="293"/>
      <c r="K40" s="293">
        <f t="shared" si="1"/>
        <v>0</v>
      </c>
      <c r="L40" s="170"/>
      <c r="M40" s="176"/>
      <c r="N40" s="176"/>
    </row>
    <row r="41" spans="1:14" ht="14.25">
      <c r="A41" s="181" t="e">
        <f t="shared" si="2"/>
        <v>#REF!</v>
      </c>
      <c r="B41" s="289">
        <v>165001217</v>
      </c>
      <c r="C41" s="294" t="s">
        <v>435</v>
      </c>
      <c r="D41" s="291">
        <v>0</v>
      </c>
      <c r="E41" s="292">
        <f t="shared" si="0"/>
        <v>0</v>
      </c>
      <c r="F41" s="171"/>
      <c r="G41" s="293"/>
      <c r="I41" s="293">
        <f t="shared" si="3"/>
        <v>0</v>
      </c>
      <c r="J41" s="293"/>
      <c r="K41" s="293">
        <f t="shared" si="1"/>
        <v>0</v>
      </c>
      <c r="L41" s="180"/>
      <c r="M41" s="176"/>
      <c r="N41" s="176"/>
    </row>
    <row r="42" spans="1:14" ht="14.25">
      <c r="A42" s="181" t="e">
        <f t="shared" si="2"/>
        <v>#REF!</v>
      </c>
      <c r="B42" s="289">
        <v>1650005</v>
      </c>
      <c r="C42" s="294" t="s">
        <v>436</v>
      </c>
      <c r="D42" s="291">
        <v>0</v>
      </c>
      <c r="E42" s="292">
        <f t="shared" si="0"/>
        <v>0</v>
      </c>
      <c r="F42" s="171"/>
      <c r="G42" s="293"/>
      <c r="I42" s="293">
        <f t="shared" si="3"/>
        <v>0</v>
      </c>
      <c r="J42" s="293"/>
      <c r="K42" s="293">
        <f t="shared" si="1"/>
        <v>0</v>
      </c>
      <c r="L42" s="180"/>
      <c r="M42" s="176"/>
      <c r="N42" s="176"/>
    </row>
    <row r="43" spans="1:14" ht="14.25">
      <c r="A43" s="181" t="e">
        <f t="shared" si="2"/>
        <v>#REF!</v>
      </c>
      <c r="B43" s="289">
        <v>1650006</v>
      </c>
      <c r="C43" s="294" t="s">
        <v>437</v>
      </c>
      <c r="D43" s="291">
        <v>0</v>
      </c>
      <c r="E43" s="292">
        <f t="shared" si="0"/>
        <v>0</v>
      </c>
      <c r="F43" s="171"/>
      <c r="G43" s="295"/>
      <c r="I43" s="293">
        <f t="shared" si="3"/>
        <v>0</v>
      </c>
      <c r="J43" s="295"/>
      <c r="K43" s="295">
        <f t="shared" si="1"/>
        <v>0</v>
      </c>
      <c r="L43" s="180"/>
      <c r="M43" s="176"/>
      <c r="N43" s="176"/>
    </row>
    <row r="44" spans="1:14" ht="14.25">
      <c r="A44" s="181" t="e">
        <f t="shared" si="2"/>
        <v>#REF!</v>
      </c>
      <c r="B44" s="289">
        <v>1650009</v>
      </c>
      <c r="C44" s="294" t="s">
        <v>438</v>
      </c>
      <c r="D44" s="291">
        <v>0</v>
      </c>
      <c r="E44" s="292">
        <f t="shared" si="0"/>
        <v>0</v>
      </c>
      <c r="F44" s="171"/>
      <c r="G44" s="293"/>
      <c r="I44" s="293">
        <f t="shared" si="3"/>
        <v>0</v>
      </c>
      <c r="J44" s="293"/>
      <c r="K44" s="295">
        <f t="shared" si="1"/>
        <v>0</v>
      </c>
      <c r="L44" s="263"/>
      <c r="M44" s="176"/>
      <c r="N44" s="176"/>
    </row>
    <row r="45" spans="1:14" ht="14.25">
      <c r="A45" s="181" t="e">
        <f t="shared" si="2"/>
        <v>#REF!</v>
      </c>
      <c r="B45" s="289">
        <v>1650010</v>
      </c>
      <c r="C45" s="294" t="s">
        <v>439</v>
      </c>
      <c r="D45" s="291">
        <v>0</v>
      </c>
      <c r="E45" s="292">
        <f t="shared" si="0"/>
        <v>0</v>
      </c>
      <c r="F45" s="171"/>
      <c r="G45" s="293"/>
      <c r="I45" s="293">
        <f t="shared" si="3"/>
        <v>0</v>
      </c>
      <c r="J45" s="293"/>
      <c r="K45" s="295">
        <f t="shared" si="1"/>
        <v>0</v>
      </c>
      <c r="L45" s="180"/>
      <c r="M45" s="176"/>
      <c r="N45" s="176"/>
    </row>
    <row r="46" spans="1:14" ht="14.25">
      <c r="A46" s="181" t="e">
        <f t="shared" si="2"/>
        <v>#REF!</v>
      </c>
      <c r="B46" s="289">
        <v>1650014</v>
      </c>
      <c r="C46" s="294" t="s">
        <v>440</v>
      </c>
      <c r="D46" s="291">
        <v>0</v>
      </c>
      <c r="E46" s="292">
        <f t="shared" si="0"/>
        <v>0</v>
      </c>
      <c r="F46" s="171"/>
      <c r="G46" s="293"/>
      <c r="I46" s="293">
        <f t="shared" si="3"/>
        <v>0</v>
      </c>
      <c r="J46" s="293"/>
      <c r="K46" s="295">
        <f t="shared" si="1"/>
        <v>0</v>
      </c>
      <c r="L46" s="180"/>
      <c r="M46" s="176"/>
      <c r="N46" s="176"/>
    </row>
    <row r="47" spans="1:14" ht="14.25">
      <c r="A47" s="181" t="e">
        <f t="shared" si="2"/>
        <v>#REF!</v>
      </c>
      <c r="B47" s="289">
        <v>1650016</v>
      </c>
      <c r="C47" s="294" t="s">
        <v>441</v>
      </c>
      <c r="D47" s="291">
        <v>0</v>
      </c>
      <c r="E47" s="292">
        <f t="shared" si="0"/>
        <v>0</v>
      </c>
      <c r="F47" s="171"/>
      <c r="G47" s="293"/>
      <c r="I47" s="293">
        <f t="shared" si="3"/>
        <v>0</v>
      </c>
      <c r="J47" s="295"/>
      <c r="K47" s="295">
        <f>+G47+I47+J47</f>
        <v>0</v>
      </c>
      <c r="L47" s="170"/>
      <c r="M47" s="176"/>
      <c r="N47" s="176"/>
    </row>
    <row r="48" spans="1:14" ht="14.25">
      <c r="A48" s="181" t="e">
        <f t="shared" si="2"/>
        <v>#REF!</v>
      </c>
      <c r="B48" s="289">
        <v>1650031</v>
      </c>
      <c r="C48" s="294" t="s">
        <v>442</v>
      </c>
      <c r="D48" s="291">
        <v>0</v>
      </c>
      <c r="E48" s="292">
        <f t="shared" si="0"/>
        <v>0</v>
      </c>
      <c r="F48" s="171"/>
      <c r="G48" s="293"/>
      <c r="I48" s="293">
        <f>D48</f>
        <v>0</v>
      </c>
      <c r="J48" s="295">
        <v>0</v>
      </c>
      <c r="K48" s="295">
        <f>+G48+I48+J48</f>
        <v>0</v>
      </c>
      <c r="L48" s="170"/>
      <c r="M48" s="176"/>
      <c r="N48" s="176"/>
    </row>
    <row r="49" spans="1:15" ht="14.25">
      <c r="A49" s="181" t="e">
        <f t="shared" si="2"/>
        <v>#REF!</v>
      </c>
      <c r="B49" s="289">
        <v>1650032</v>
      </c>
      <c r="C49" s="294" t="s">
        <v>443</v>
      </c>
      <c r="D49" s="291">
        <v>0</v>
      </c>
      <c r="E49" s="292">
        <f t="shared" si="0"/>
        <v>0</v>
      </c>
      <c r="F49" s="171"/>
      <c r="G49" s="293"/>
      <c r="I49" s="293"/>
      <c r="J49" s="295">
        <f>D49</f>
        <v>0</v>
      </c>
      <c r="K49" s="295">
        <f>+G49+I49+J49</f>
        <v>0</v>
      </c>
      <c r="L49" s="180"/>
      <c r="M49" s="176"/>
      <c r="N49" s="176"/>
    </row>
    <row r="50" spans="1:15" ht="14.25">
      <c r="A50" s="181" t="e">
        <f t="shared" si="2"/>
        <v>#REF!</v>
      </c>
      <c r="B50" s="289">
        <v>1650033</v>
      </c>
      <c r="C50" s="294" t="s">
        <v>444</v>
      </c>
      <c r="D50" s="291">
        <v>0</v>
      </c>
      <c r="E50" s="292">
        <f t="shared" si="0"/>
        <v>0</v>
      </c>
      <c r="F50" s="171"/>
      <c r="G50" s="293"/>
      <c r="I50" s="293"/>
      <c r="J50" s="295">
        <f>D50</f>
        <v>0</v>
      </c>
      <c r="K50" s="295">
        <f>+G50+I50+J50</f>
        <v>0</v>
      </c>
      <c r="L50" s="180"/>
      <c r="M50" s="176"/>
      <c r="N50" s="176"/>
    </row>
    <row r="51" spans="1:15" ht="14.25">
      <c r="A51" s="181" t="e">
        <f t="shared" si="2"/>
        <v>#REF!</v>
      </c>
      <c r="B51" s="289">
        <v>1650034</v>
      </c>
      <c r="C51" s="294" t="s">
        <v>445</v>
      </c>
      <c r="D51" s="291">
        <v>0</v>
      </c>
      <c r="E51" s="292">
        <f t="shared" si="0"/>
        <v>0</v>
      </c>
      <c r="F51" s="171"/>
      <c r="G51" s="293"/>
      <c r="I51" s="293"/>
      <c r="J51" s="295">
        <f>D51</f>
        <v>0</v>
      </c>
      <c r="K51" s="295">
        <f t="shared" si="1"/>
        <v>0</v>
      </c>
      <c r="L51" s="180"/>
      <c r="M51" s="176"/>
      <c r="N51" s="176"/>
    </row>
    <row r="52" spans="1:15" ht="15" thickBot="1">
      <c r="A52" s="181" t="e">
        <f t="shared" si="2"/>
        <v>#REF!</v>
      </c>
      <c r="B52" s="296"/>
      <c r="C52" s="297"/>
      <c r="D52" s="298"/>
      <c r="E52" s="292"/>
      <c r="F52" s="171"/>
      <c r="G52" s="293"/>
      <c r="I52" s="293"/>
      <c r="J52" s="293">
        <f>D52</f>
        <v>0</v>
      </c>
      <c r="K52" s="295">
        <f>+G52+I52+J52</f>
        <v>0</v>
      </c>
      <c r="L52" s="180"/>
      <c r="M52" s="176"/>
      <c r="N52" s="176"/>
    </row>
    <row r="53" spans="1:15">
      <c r="A53" s="181"/>
      <c r="B53" s="286"/>
      <c r="C53" s="299" t="s">
        <v>446</v>
      </c>
      <c r="D53" s="300">
        <f>SUM(D37:D52)</f>
        <v>354113.24699999997</v>
      </c>
      <c r="E53" s="301">
        <f>SUM(E37:E52)</f>
        <v>0</v>
      </c>
      <c r="F53" s="171"/>
      <c r="G53" s="300">
        <f>SUM(G37:G52)</f>
        <v>0</v>
      </c>
      <c r="I53" s="300">
        <f>SUM(I37:I52)</f>
        <v>354113.24699999997</v>
      </c>
      <c r="J53" s="300">
        <f>SUM(J37:J52)</f>
        <v>0</v>
      </c>
      <c r="K53" s="300">
        <f>SUM(K37:K52)</f>
        <v>354113.24699999997</v>
      </c>
      <c r="L53" s="170"/>
      <c r="M53" s="176"/>
      <c r="N53" s="176"/>
    </row>
    <row r="54" spans="1:15">
      <c r="A54" s="181"/>
      <c r="D54" s="302" t="s">
        <v>2</v>
      </c>
      <c r="K54" s="303"/>
      <c r="L54" s="170"/>
      <c r="M54" s="176"/>
      <c r="N54" s="176"/>
    </row>
    <row r="55" spans="1:15">
      <c r="A55" s="181"/>
      <c r="B55" s="170"/>
      <c r="C55" s="170"/>
      <c r="D55" s="170"/>
      <c r="E55" s="170"/>
      <c r="F55" s="170"/>
      <c r="G55" s="170"/>
      <c r="H55" s="170"/>
      <c r="I55" s="170"/>
      <c r="J55" s="170"/>
      <c r="K55" s="170"/>
      <c r="L55" s="170"/>
      <c r="M55" s="176"/>
      <c r="N55" s="176"/>
      <c r="O55" s="170"/>
    </row>
    <row r="56" spans="1:15" ht="20.25" customHeight="1">
      <c r="A56" s="211" t="s">
        <v>447</v>
      </c>
      <c r="B56" s="442" t="s">
        <v>448</v>
      </c>
      <c r="C56" s="442"/>
      <c r="D56" s="442"/>
      <c r="E56" s="442"/>
      <c r="F56" s="442"/>
      <c r="G56" s="442"/>
      <c r="H56" s="442"/>
      <c r="I56" s="442"/>
      <c r="J56" s="442"/>
      <c r="K56" s="442"/>
      <c r="L56" s="442"/>
      <c r="M56" s="176"/>
      <c r="N56" s="176"/>
      <c r="O56" s="170"/>
    </row>
    <row r="57" spans="1:15" ht="20.25" customHeight="1">
      <c r="A57" s="304"/>
      <c r="B57" s="442"/>
      <c r="C57" s="442"/>
      <c r="D57" s="442"/>
      <c r="E57" s="442"/>
      <c r="F57" s="442"/>
      <c r="G57" s="442"/>
      <c r="H57" s="442"/>
      <c r="I57" s="442"/>
      <c r="J57" s="442"/>
      <c r="K57" s="442"/>
      <c r="L57" s="442"/>
      <c r="M57" s="170"/>
      <c r="N57" s="170"/>
      <c r="O57" s="170"/>
    </row>
    <row r="58" spans="1:15">
      <c r="A58" s="170"/>
      <c r="B58" s="170"/>
      <c r="C58" s="170"/>
      <c r="D58" s="170"/>
      <c r="E58" s="170"/>
      <c r="F58" s="170"/>
      <c r="G58" s="170"/>
      <c r="H58" s="170"/>
      <c r="I58" s="170"/>
      <c r="J58" s="170"/>
      <c r="K58" s="170"/>
      <c r="L58" s="170"/>
      <c r="M58" s="170"/>
      <c r="N58" s="170"/>
      <c r="O58" s="170"/>
    </row>
    <row r="59" spans="1:15">
      <c r="A59" s="170"/>
      <c r="B59" s="170"/>
      <c r="C59" s="170"/>
      <c r="D59" s="170"/>
      <c r="E59" s="170"/>
      <c r="F59" s="170"/>
      <c r="G59" s="170"/>
      <c r="H59" s="170"/>
      <c r="I59" s="170"/>
      <c r="J59" s="170"/>
      <c r="K59" s="170"/>
      <c r="L59" s="170"/>
      <c r="M59" s="170"/>
      <c r="N59" s="170"/>
      <c r="O59" s="170"/>
    </row>
    <row r="60" spans="1:15">
      <c r="A60" s="170"/>
      <c r="B60" s="170"/>
      <c r="C60" s="170"/>
      <c r="D60" s="170"/>
      <c r="E60" s="170"/>
      <c r="F60" s="170"/>
      <c r="G60" s="170"/>
      <c r="H60" s="170"/>
      <c r="I60" s="170"/>
      <c r="J60" s="170"/>
      <c r="K60" s="170"/>
      <c r="L60" s="170"/>
      <c r="M60" s="170"/>
      <c r="N60" s="170"/>
      <c r="O60" s="170"/>
    </row>
    <row r="61" spans="1:15">
      <c r="A61" s="170"/>
      <c r="B61" s="170"/>
      <c r="C61" s="170"/>
      <c r="D61" s="170"/>
      <c r="E61" s="170"/>
      <c r="F61" s="170"/>
      <c r="G61" s="170"/>
      <c r="H61" s="170"/>
      <c r="I61" s="170"/>
      <c r="J61" s="170"/>
      <c r="K61" s="170"/>
      <c r="L61" s="170"/>
      <c r="M61" s="170"/>
      <c r="N61" s="170"/>
      <c r="O61" s="170"/>
    </row>
    <row r="62" spans="1:15">
      <c r="A62" s="170"/>
      <c r="B62" s="170"/>
      <c r="C62" s="170"/>
      <c r="D62" s="170"/>
      <c r="E62" s="170"/>
      <c r="F62" s="170"/>
      <c r="G62" s="170"/>
      <c r="H62" s="170"/>
      <c r="I62" s="170"/>
      <c r="J62" s="170"/>
      <c r="K62" s="170"/>
      <c r="L62" s="170"/>
      <c r="M62" s="170"/>
      <c r="N62" s="170"/>
      <c r="O62" s="170"/>
    </row>
    <row r="63" spans="1:15">
      <c r="A63" s="170"/>
      <c r="B63" s="170"/>
      <c r="C63" s="170"/>
      <c r="D63" s="170"/>
      <c r="E63" s="170"/>
      <c r="F63" s="170"/>
      <c r="G63" s="170"/>
      <c r="H63" s="170"/>
      <c r="I63" s="170"/>
      <c r="J63" s="170"/>
      <c r="K63" s="170"/>
      <c r="L63" s="170"/>
      <c r="M63" s="170"/>
      <c r="N63" s="170"/>
      <c r="O63" s="170"/>
    </row>
    <row r="64" spans="1:15">
      <c r="A64" s="170"/>
      <c r="B64" s="170"/>
      <c r="C64" s="170"/>
      <c r="D64" s="170"/>
      <c r="E64" s="170"/>
      <c r="F64" s="170"/>
      <c r="G64" s="170"/>
      <c r="H64" s="170"/>
      <c r="I64" s="170"/>
      <c r="J64" s="170"/>
      <c r="K64" s="170"/>
      <c r="L64" s="170"/>
      <c r="M64" s="170"/>
      <c r="N64" s="170"/>
      <c r="O64" s="170"/>
    </row>
    <row r="65" spans="1:15">
      <c r="A65" s="170"/>
      <c r="B65" s="170"/>
      <c r="C65" s="170"/>
      <c r="D65" s="170"/>
      <c r="E65" s="170"/>
      <c r="F65" s="170"/>
      <c r="G65" s="170"/>
      <c r="H65" s="170"/>
      <c r="I65" s="170"/>
      <c r="J65" s="170"/>
      <c r="K65" s="170"/>
      <c r="L65" s="170"/>
      <c r="M65" s="170"/>
      <c r="N65" s="170"/>
      <c r="O65" s="170"/>
    </row>
    <row r="66" spans="1:15">
      <c r="A66" s="170"/>
      <c r="B66" s="170"/>
      <c r="C66" s="170"/>
      <c r="D66" s="170"/>
      <c r="E66" s="170"/>
      <c r="F66" s="170"/>
      <c r="G66" s="170"/>
      <c r="H66" s="170"/>
      <c r="I66" s="170"/>
      <c r="J66" s="170"/>
      <c r="K66" s="170"/>
      <c r="L66" s="170"/>
      <c r="M66" s="170"/>
      <c r="N66" s="170"/>
      <c r="O66" s="170"/>
    </row>
    <row r="67" spans="1:15">
      <c r="A67" s="170"/>
      <c r="B67" s="170"/>
      <c r="C67" s="170"/>
      <c r="D67" s="170"/>
      <c r="E67" s="170"/>
      <c r="F67" s="170"/>
      <c r="G67" s="170"/>
      <c r="H67" s="170"/>
      <c r="I67" s="170"/>
      <c r="J67" s="170"/>
      <c r="K67" s="170"/>
      <c r="L67" s="170"/>
      <c r="M67" s="170"/>
      <c r="N67" s="170"/>
      <c r="O67" s="170"/>
    </row>
    <row r="68" spans="1:15">
      <c r="A68" s="170"/>
      <c r="B68" s="170"/>
      <c r="C68" s="170"/>
      <c r="D68" s="170"/>
      <c r="E68" s="170"/>
      <c r="F68" s="170"/>
      <c r="G68" s="170"/>
      <c r="H68" s="170"/>
      <c r="I68" s="170"/>
      <c r="J68" s="170"/>
      <c r="K68" s="170"/>
      <c r="L68" s="170"/>
      <c r="M68" s="170"/>
      <c r="N68" s="170"/>
      <c r="O68" s="170"/>
    </row>
    <row r="69" spans="1:15">
      <c r="A69" s="170"/>
      <c r="B69" s="170"/>
      <c r="C69" s="170"/>
      <c r="D69" s="170"/>
      <c r="E69" s="170"/>
      <c r="F69" s="170"/>
      <c r="G69" s="170"/>
      <c r="H69" s="170"/>
      <c r="I69" s="170"/>
      <c r="J69" s="170"/>
      <c r="K69" s="170"/>
      <c r="L69" s="170"/>
      <c r="M69" s="170"/>
      <c r="N69" s="170"/>
      <c r="O69" s="170"/>
    </row>
    <row r="70" spans="1:15">
      <c r="A70" s="170"/>
      <c r="B70" s="170"/>
      <c r="C70" s="170"/>
      <c r="D70" s="170"/>
      <c r="E70" s="170"/>
      <c r="F70" s="170"/>
      <c r="G70" s="170"/>
      <c r="H70" s="170"/>
      <c r="I70" s="170"/>
      <c r="J70" s="170"/>
      <c r="K70" s="170"/>
      <c r="L70" s="170"/>
      <c r="M70" s="170"/>
      <c r="N70" s="170"/>
      <c r="O70" s="170"/>
    </row>
    <row r="71" spans="1:15">
      <c r="A71" s="170"/>
      <c r="B71" s="170"/>
      <c r="C71" s="170"/>
      <c r="D71" s="170"/>
      <c r="E71" s="170"/>
      <c r="F71" s="170"/>
      <c r="G71" s="170"/>
      <c r="H71" s="170"/>
      <c r="I71" s="170"/>
      <c r="J71" s="170"/>
      <c r="K71" s="170"/>
      <c r="L71" s="170"/>
      <c r="M71" s="170"/>
      <c r="N71" s="170"/>
      <c r="O71" s="170"/>
    </row>
    <row r="72" spans="1:15">
      <c r="A72" s="170"/>
      <c r="B72" s="170"/>
      <c r="C72" s="170"/>
      <c r="D72" s="170"/>
      <c r="E72" s="170"/>
      <c r="F72" s="170"/>
      <c r="G72" s="170"/>
      <c r="H72" s="170"/>
      <c r="I72" s="170"/>
      <c r="J72" s="170"/>
      <c r="K72" s="170"/>
      <c r="L72" s="170"/>
      <c r="M72" s="170"/>
      <c r="N72" s="170"/>
      <c r="O72" s="170"/>
    </row>
    <row r="73" spans="1:15">
      <c r="A73" s="170"/>
      <c r="B73" s="170"/>
      <c r="C73" s="170"/>
      <c r="D73" s="170"/>
      <c r="E73" s="170"/>
      <c r="F73" s="170"/>
      <c r="G73" s="170"/>
      <c r="H73" s="170"/>
      <c r="I73" s="170"/>
      <c r="J73" s="170"/>
      <c r="K73" s="170"/>
      <c r="L73" s="170"/>
      <c r="M73" s="170"/>
      <c r="N73" s="170"/>
      <c r="O73" s="170"/>
    </row>
    <row r="74" spans="1:15">
      <c r="A74" s="170"/>
      <c r="B74" s="170"/>
      <c r="C74" s="170"/>
      <c r="D74" s="170"/>
      <c r="E74" s="170"/>
      <c r="F74" s="170"/>
      <c r="G74" s="170"/>
      <c r="H74" s="170"/>
      <c r="I74" s="170"/>
      <c r="J74" s="170"/>
      <c r="K74" s="170"/>
      <c r="L74" s="170"/>
      <c r="M74" s="170"/>
      <c r="N74" s="170"/>
      <c r="O74" s="170"/>
    </row>
    <row r="75" spans="1:15">
      <c r="A75" s="170"/>
      <c r="B75" s="170"/>
      <c r="C75" s="170"/>
      <c r="D75" s="170"/>
      <c r="E75" s="170"/>
      <c r="F75" s="170"/>
      <c r="G75" s="170"/>
      <c r="H75" s="170"/>
      <c r="I75" s="170"/>
      <c r="J75" s="170"/>
      <c r="K75" s="170"/>
      <c r="L75" s="170"/>
      <c r="M75" s="170"/>
      <c r="N75" s="170"/>
      <c r="O75" s="170"/>
    </row>
    <row r="76" spans="1:15">
      <c r="A76" s="170"/>
      <c r="B76" s="170"/>
      <c r="C76" s="170"/>
      <c r="D76" s="170"/>
      <c r="E76" s="170"/>
      <c r="F76" s="170"/>
      <c r="G76" s="170"/>
      <c r="H76" s="170"/>
      <c r="I76" s="170"/>
      <c r="J76" s="170"/>
      <c r="K76" s="170"/>
      <c r="L76" s="170"/>
      <c r="M76" s="170"/>
      <c r="N76" s="170"/>
      <c r="O76" s="170"/>
    </row>
    <row r="77" spans="1:15">
      <c r="A77" s="170"/>
      <c r="B77" s="170"/>
      <c r="C77" s="170"/>
      <c r="D77" s="170"/>
      <c r="E77" s="170"/>
      <c r="F77" s="170"/>
      <c r="G77" s="170"/>
      <c r="H77" s="170"/>
      <c r="I77" s="170"/>
      <c r="J77" s="170"/>
      <c r="K77" s="170"/>
      <c r="L77" s="170"/>
      <c r="M77" s="170"/>
      <c r="N77" s="170"/>
      <c r="O77" s="170"/>
    </row>
    <row r="78" spans="1:15">
      <c r="A78" s="170"/>
      <c r="B78" s="170"/>
      <c r="C78" s="170"/>
      <c r="D78" s="170"/>
      <c r="E78" s="170"/>
      <c r="F78" s="170"/>
      <c r="G78" s="170"/>
      <c r="H78" s="170"/>
      <c r="I78" s="170"/>
      <c r="J78" s="170"/>
      <c r="K78" s="170"/>
      <c r="L78" s="170"/>
      <c r="M78" s="170"/>
      <c r="N78" s="170"/>
      <c r="O78" s="170"/>
    </row>
    <row r="79" spans="1:15">
      <c r="A79" s="170"/>
      <c r="B79" s="170"/>
      <c r="C79" s="170"/>
      <c r="D79" s="170"/>
      <c r="E79" s="170"/>
      <c r="F79" s="170"/>
      <c r="G79" s="170"/>
      <c r="H79" s="170"/>
      <c r="I79" s="170"/>
      <c r="J79" s="170"/>
      <c r="K79" s="170"/>
      <c r="L79" s="170"/>
      <c r="M79" s="170"/>
      <c r="N79" s="170"/>
      <c r="O79" s="170"/>
    </row>
    <row r="80" spans="1:15">
      <c r="A80" s="170"/>
      <c r="B80" s="170"/>
      <c r="C80" s="170"/>
      <c r="D80" s="170"/>
      <c r="E80" s="170"/>
      <c r="F80" s="170"/>
      <c r="G80" s="170"/>
      <c r="H80" s="170"/>
      <c r="I80" s="170"/>
      <c r="J80" s="170"/>
      <c r="K80" s="170"/>
      <c r="L80" s="170"/>
      <c r="M80" s="170"/>
      <c r="N80" s="170"/>
      <c r="O80" s="170"/>
    </row>
  </sheetData>
  <mergeCells count="11">
    <mergeCell ref="B24:K24"/>
    <mergeCell ref="B32:J32"/>
    <mergeCell ref="B56:L57"/>
    <mergeCell ref="A3:L3"/>
    <mergeCell ref="A4:L4"/>
    <mergeCell ref="A5:L5"/>
    <mergeCell ref="A6:L6"/>
    <mergeCell ref="B10:K10"/>
    <mergeCell ref="E12:E13"/>
    <mergeCell ref="G12:G13"/>
    <mergeCell ref="I12:I13"/>
  </mergeCells>
  <pageMargins left="1.08" right="0.75" top="0.7" bottom="0.41" header="0.75" footer="0.27"/>
  <pageSetup scale="56" orientation="landscape"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90" zoomScaleNormal="90" zoomScaleSheetLayoutView="70" workbookViewId="0">
      <selection activeCell="B32" sqref="B32"/>
    </sheetView>
  </sheetViews>
  <sheetFormatPr defaultColWidth="8.88671875" defaultRowHeight="12.75"/>
  <cols>
    <col min="1" max="1" width="8" style="329" customWidth="1"/>
    <col min="2" max="2" width="40.6640625" style="306" customWidth="1"/>
    <col min="3" max="7" width="15.77734375" style="306" customWidth="1"/>
    <col min="8" max="8" width="17.88671875" style="306" customWidth="1"/>
    <col min="9" max="11" width="15.77734375" style="306" customWidth="1"/>
    <col min="12" max="12" width="15.5546875" style="306" customWidth="1"/>
    <col min="13" max="14" width="11.77734375" style="306" customWidth="1"/>
    <col min="15" max="256" width="8.88671875" style="306"/>
    <col min="257" max="257" width="8" style="306" customWidth="1"/>
    <col min="258" max="258" width="40.6640625" style="306" customWidth="1"/>
    <col min="259" max="263" width="15.77734375" style="306" customWidth="1"/>
    <col min="264" max="264" width="17.88671875" style="306" customWidth="1"/>
    <col min="265" max="267" width="15.77734375" style="306" customWidth="1"/>
    <col min="268" max="268" width="15.5546875" style="306" customWidth="1"/>
    <col min="269" max="270" width="11.77734375" style="306" customWidth="1"/>
    <col min="271" max="512" width="8.88671875" style="306"/>
    <col min="513" max="513" width="8" style="306" customWidth="1"/>
    <col min="514" max="514" width="40.6640625" style="306" customWidth="1"/>
    <col min="515" max="519" width="15.77734375" style="306" customWidth="1"/>
    <col min="520" max="520" width="17.88671875" style="306" customWidth="1"/>
    <col min="521" max="523" width="15.77734375" style="306" customWidth="1"/>
    <col min="524" max="524" width="15.5546875" style="306" customWidth="1"/>
    <col min="525" max="526" width="11.77734375" style="306" customWidth="1"/>
    <col min="527" max="768" width="8.88671875" style="306"/>
    <col min="769" max="769" width="8" style="306" customWidth="1"/>
    <col min="770" max="770" width="40.6640625" style="306" customWidth="1"/>
    <col min="771" max="775" width="15.77734375" style="306" customWidth="1"/>
    <col min="776" max="776" width="17.88671875" style="306" customWidth="1"/>
    <col min="777" max="779" width="15.77734375" style="306" customWidth="1"/>
    <col min="780" max="780" width="15.5546875" style="306" customWidth="1"/>
    <col min="781" max="782" width="11.77734375" style="306" customWidth="1"/>
    <col min="783" max="1024" width="8.88671875" style="306"/>
    <col min="1025" max="1025" width="8" style="306" customWidth="1"/>
    <col min="1026" max="1026" width="40.6640625" style="306" customWidth="1"/>
    <col min="1027" max="1031" width="15.77734375" style="306" customWidth="1"/>
    <col min="1032" max="1032" width="17.88671875" style="306" customWidth="1"/>
    <col min="1033" max="1035" width="15.77734375" style="306" customWidth="1"/>
    <col min="1036" max="1036" width="15.5546875" style="306" customWidth="1"/>
    <col min="1037" max="1038" width="11.77734375" style="306" customWidth="1"/>
    <col min="1039" max="1280" width="8.88671875" style="306"/>
    <col min="1281" max="1281" width="8" style="306" customWidth="1"/>
    <col min="1282" max="1282" width="40.6640625" style="306" customWidth="1"/>
    <col min="1283" max="1287" width="15.77734375" style="306" customWidth="1"/>
    <col min="1288" max="1288" width="17.88671875" style="306" customWidth="1"/>
    <col min="1289" max="1291" width="15.77734375" style="306" customWidth="1"/>
    <col min="1292" max="1292" width="15.5546875" style="306" customWidth="1"/>
    <col min="1293" max="1294" width="11.77734375" style="306" customWidth="1"/>
    <col min="1295" max="1536" width="8.88671875" style="306"/>
    <col min="1537" max="1537" width="8" style="306" customWidth="1"/>
    <col min="1538" max="1538" width="40.6640625" style="306" customWidth="1"/>
    <col min="1539" max="1543" width="15.77734375" style="306" customWidth="1"/>
    <col min="1544" max="1544" width="17.88671875" style="306" customWidth="1"/>
    <col min="1545" max="1547" width="15.77734375" style="306" customWidth="1"/>
    <col min="1548" max="1548" width="15.5546875" style="306" customWidth="1"/>
    <col min="1549" max="1550" width="11.77734375" style="306" customWidth="1"/>
    <col min="1551" max="1792" width="8.88671875" style="306"/>
    <col min="1793" max="1793" width="8" style="306" customWidth="1"/>
    <col min="1794" max="1794" width="40.6640625" style="306" customWidth="1"/>
    <col min="1795" max="1799" width="15.77734375" style="306" customWidth="1"/>
    <col min="1800" max="1800" width="17.88671875" style="306" customWidth="1"/>
    <col min="1801" max="1803" width="15.77734375" style="306" customWidth="1"/>
    <col min="1804" max="1804" width="15.5546875" style="306" customWidth="1"/>
    <col min="1805" max="1806" width="11.77734375" style="306" customWidth="1"/>
    <col min="1807" max="2048" width="8.88671875" style="306"/>
    <col min="2049" max="2049" width="8" style="306" customWidth="1"/>
    <col min="2050" max="2050" width="40.6640625" style="306" customWidth="1"/>
    <col min="2051" max="2055" width="15.77734375" style="306" customWidth="1"/>
    <col min="2056" max="2056" width="17.88671875" style="306" customWidth="1"/>
    <col min="2057" max="2059" width="15.77734375" style="306" customWidth="1"/>
    <col min="2060" max="2060" width="15.5546875" style="306" customWidth="1"/>
    <col min="2061" max="2062" width="11.77734375" style="306" customWidth="1"/>
    <col min="2063" max="2304" width="8.88671875" style="306"/>
    <col min="2305" max="2305" width="8" style="306" customWidth="1"/>
    <col min="2306" max="2306" width="40.6640625" style="306" customWidth="1"/>
    <col min="2307" max="2311" width="15.77734375" style="306" customWidth="1"/>
    <col min="2312" max="2312" width="17.88671875" style="306" customWidth="1"/>
    <col min="2313" max="2315" width="15.77734375" style="306" customWidth="1"/>
    <col min="2316" max="2316" width="15.5546875" style="306" customWidth="1"/>
    <col min="2317" max="2318" width="11.77734375" style="306" customWidth="1"/>
    <col min="2319" max="2560" width="8.88671875" style="306"/>
    <col min="2561" max="2561" width="8" style="306" customWidth="1"/>
    <col min="2562" max="2562" width="40.6640625" style="306" customWidth="1"/>
    <col min="2563" max="2567" width="15.77734375" style="306" customWidth="1"/>
    <col min="2568" max="2568" width="17.88671875" style="306" customWidth="1"/>
    <col min="2569" max="2571" width="15.77734375" style="306" customWidth="1"/>
    <col min="2572" max="2572" width="15.5546875" style="306" customWidth="1"/>
    <col min="2573" max="2574" width="11.77734375" style="306" customWidth="1"/>
    <col min="2575" max="2816" width="8.88671875" style="306"/>
    <col min="2817" max="2817" width="8" style="306" customWidth="1"/>
    <col min="2818" max="2818" width="40.6640625" style="306" customWidth="1"/>
    <col min="2819" max="2823" width="15.77734375" style="306" customWidth="1"/>
    <col min="2824" max="2824" width="17.88671875" style="306" customWidth="1"/>
    <col min="2825" max="2827" width="15.77734375" style="306" customWidth="1"/>
    <col min="2828" max="2828" width="15.5546875" style="306" customWidth="1"/>
    <col min="2829" max="2830" width="11.77734375" style="306" customWidth="1"/>
    <col min="2831" max="3072" width="8.88671875" style="306"/>
    <col min="3073" max="3073" width="8" style="306" customWidth="1"/>
    <col min="3074" max="3074" width="40.6640625" style="306" customWidth="1"/>
    <col min="3075" max="3079" width="15.77734375" style="306" customWidth="1"/>
    <col min="3080" max="3080" width="17.88671875" style="306" customWidth="1"/>
    <col min="3081" max="3083" width="15.77734375" style="306" customWidth="1"/>
    <col min="3084" max="3084" width="15.5546875" style="306" customWidth="1"/>
    <col min="3085" max="3086" width="11.77734375" style="306" customWidth="1"/>
    <col min="3087" max="3328" width="8.88671875" style="306"/>
    <col min="3329" max="3329" width="8" style="306" customWidth="1"/>
    <col min="3330" max="3330" width="40.6640625" style="306" customWidth="1"/>
    <col min="3331" max="3335" width="15.77734375" style="306" customWidth="1"/>
    <col min="3336" max="3336" width="17.88671875" style="306" customWidth="1"/>
    <col min="3337" max="3339" width="15.77734375" style="306" customWidth="1"/>
    <col min="3340" max="3340" width="15.5546875" style="306" customWidth="1"/>
    <col min="3341" max="3342" width="11.77734375" style="306" customWidth="1"/>
    <col min="3343" max="3584" width="8.88671875" style="306"/>
    <col min="3585" max="3585" width="8" style="306" customWidth="1"/>
    <col min="3586" max="3586" width="40.6640625" style="306" customWidth="1"/>
    <col min="3587" max="3591" width="15.77734375" style="306" customWidth="1"/>
    <col min="3592" max="3592" width="17.88671875" style="306" customWidth="1"/>
    <col min="3593" max="3595" width="15.77734375" style="306" customWidth="1"/>
    <col min="3596" max="3596" width="15.5546875" style="306" customWidth="1"/>
    <col min="3597" max="3598" width="11.77734375" style="306" customWidth="1"/>
    <col min="3599" max="3840" width="8.88671875" style="306"/>
    <col min="3841" max="3841" width="8" style="306" customWidth="1"/>
    <col min="3842" max="3842" width="40.6640625" style="306" customWidth="1"/>
    <col min="3843" max="3847" width="15.77734375" style="306" customWidth="1"/>
    <col min="3848" max="3848" width="17.88671875" style="306" customWidth="1"/>
    <col min="3849" max="3851" width="15.77734375" style="306" customWidth="1"/>
    <col min="3852" max="3852" width="15.5546875" style="306" customWidth="1"/>
    <col min="3853" max="3854" width="11.77734375" style="306" customWidth="1"/>
    <col min="3855" max="4096" width="8.88671875" style="306"/>
    <col min="4097" max="4097" width="8" style="306" customWidth="1"/>
    <col min="4098" max="4098" width="40.6640625" style="306" customWidth="1"/>
    <col min="4099" max="4103" width="15.77734375" style="306" customWidth="1"/>
    <col min="4104" max="4104" width="17.88671875" style="306" customWidth="1"/>
    <col min="4105" max="4107" width="15.77734375" style="306" customWidth="1"/>
    <col min="4108" max="4108" width="15.5546875" style="306" customWidth="1"/>
    <col min="4109" max="4110" width="11.77734375" style="306" customWidth="1"/>
    <col min="4111" max="4352" width="8.88671875" style="306"/>
    <col min="4353" max="4353" width="8" style="306" customWidth="1"/>
    <col min="4354" max="4354" width="40.6640625" style="306" customWidth="1"/>
    <col min="4355" max="4359" width="15.77734375" style="306" customWidth="1"/>
    <col min="4360" max="4360" width="17.88671875" style="306" customWidth="1"/>
    <col min="4361" max="4363" width="15.77734375" style="306" customWidth="1"/>
    <col min="4364" max="4364" width="15.5546875" style="306" customWidth="1"/>
    <col min="4365" max="4366" width="11.77734375" style="306" customWidth="1"/>
    <col min="4367" max="4608" width="8.88671875" style="306"/>
    <col min="4609" max="4609" width="8" style="306" customWidth="1"/>
    <col min="4610" max="4610" width="40.6640625" style="306" customWidth="1"/>
    <col min="4611" max="4615" width="15.77734375" style="306" customWidth="1"/>
    <col min="4616" max="4616" width="17.88671875" style="306" customWidth="1"/>
    <col min="4617" max="4619" width="15.77734375" style="306" customWidth="1"/>
    <col min="4620" max="4620" width="15.5546875" style="306" customWidth="1"/>
    <col min="4621" max="4622" width="11.77734375" style="306" customWidth="1"/>
    <col min="4623" max="4864" width="8.88671875" style="306"/>
    <col min="4865" max="4865" width="8" style="306" customWidth="1"/>
    <col min="4866" max="4866" width="40.6640625" style="306" customWidth="1"/>
    <col min="4867" max="4871" width="15.77734375" style="306" customWidth="1"/>
    <col min="4872" max="4872" width="17.88671875" style="306" customWidth="1"/>
    <col min="4873" max="4875" width="15.77734375" style="306" customWidth="1"/>
    <col min="4876" max="4876" width="15.5546875" style="306" customWidth="1"/>
    <col min="4877" max="4878" width="11.77734375" style="306" customWidth="1"/>
    <col min="4879" max="5120" width="8.88671875" style="306"/>
    <col min="5121" max="5121" width="8" style="306" customWidth="1"/>
    <col min="5122" max="5122" width="40.6640625" style="306" customWidth="1"/>
    <col min="5123" max="5127" width="15.77734375" style="306" customWidth="1"/>
    <col min="5128" max="5128" width="17.88671875" style="306" customWidth="1"/>
    <col min="5129" max="5131" width="15.77734375" style="306" customWidth="1"/>
    <col min="5132" max="5132" width="15.5546875" style="306" customWidth="1"/>
    <col min="5133" max="5134" width="11.77734375" style="306" customWidth="1"/>
    <col min="5135" max="5376" width="8.88671875" style="306"/>
    <col min="5377" max="5377" width="8" style="306" customWidth="1"/>
    <col min="5378" max="5378" width="40.6640625" style="306" customWidth="1"/>
    <col min="5379" max="5383" width="15.77734375" style="306" customWidth="1"/>
    <col min="5384" max="5384" width="17.88671875" style="306" customWidth="1"/>
    <col min="5385" max="5387" width="15.77734375" style="306" customWidth="1"/>
    <col min="5388" max="5388" width="15.5546875" style="306" customWidth="1"/>
    <col min="5389" max="5390" width="11.77734375" style="306" customWidth="1"/>
    <col min="5391" max="5632" width="8.88671875" style="306"/>
    <col min="5633" max="5633" width="8" style="306" customWidth="1"/>
    <col min="5634" max="5634" width="40.6640625" style="306" customWidth="1"/>
    <col min="5635" max="5639" width="15.77734375" style="306" customWidth="1"/>
    <col min="5640" max="5640" width="17.88671875" style="306" customWidth="1"/>
    <col min="5641" max="5643" width="15.77734375" style="306" customWidth="1"/>
    <col min="5644" max="5644" width="15.5546875" style="306" customWidth="1"/>
    <col min="5645" max="5646" width="11.77734375" style="306" customWidth="1"/>
    <col min="5647" max="5888" width="8.88671875" style="306"/>
    <col min="5889" max="5889" width="8" style="306" customWidth="1"/>
    <col min="5890" max="5890" width="40.6640625" style="306" customWidth="1"/>
    <col min="5891" max="5895" width="15.77734375" style="306" customWidth="1"/>
    <col min="5896" max="5896" width="17.88671875" style="306" customWidth="1"/>
    <col min="5897" max="5899" width="15.77734375" style="306" customWidth="1"/>
    <col min="5900" max="5900" width="15.5546875" style="306" customWidth="1"/>
    <col min="5901" max="5902" width="11.77734375" style="306" customWidth="1"/>
    <col min="5903" max="6144" width="8.88671875" style="306"/>
    <col min="6145" max="6145" width="8" style="306" customWidth="1"/>
    <col min="6146" max="6146" width="40.6640625" style="306" customWidth="1"/>
    <col min="6147" max="6151" width="15.77734375" style="306" customWidth="1"/>
    <col min="6152" max="6152" width="17.88671875" style="306" customWidth="1"/>
    <col min="6153" max="6155" width="15.77734375" style="306" customWidth="1"/>
    <col min="6156" max="6156" width="15.5546875" style="306" customWidth="1"/>
    <col min="6157" max="6158" width="11.77734375" style="306" customWidth="1"/>
    <col min="6159" max="6400" width="8.88671875" style="306"/>
    <col min="6401" max="6401" width="8" style="306" customWidth="1"/>
    <col min="6402" max="6402" width="40.6640625" style="306" customWidth="1"/>
    <col min="6403" max="6407" width="15.77734375" style="306" customWidth="1"/>
    <col min="6408" max="6408" width="17.88671875" style="306" customWidth="1"/>
    <col min="6409" max="6411" width="15.77734375" style="306" customWidth="1"/>
    <col min="6412" max="6412" width="15.5546875" style="306" customWidth="1"/>
    <col min="6413" max="6414" width="11.77734375" style="306" customWidth="1"/>
    <col min="6415" max="6656" width="8.88671875" style="306"/>
    <col min="6657" max="6657" width="8" style="306" customWidth="1"/>
    <col min="6658" max="6658" width="40.6640625" style="306" customWidth="1"/>
    <col min="6659" max="6663" width="15.77734375" style="306" customWidth="1"/>
    <col min="6664" max="6664" width="17.88671875" style="306" customWidth="1"/>
    <col min="6665" max="6667" width="15.77734375" style="306" customWidth="1"/>
    <col min="6668" max="6668" width="15.5546875" style="306" customWidth="1"/>
    <col min="6669" max="6670" width="11.77734375" style="306" customWidth="1"/>
    <col min="6671" max="6912" width="8.88671875" style="306"/>
    <col min="6913" max="6913" width="8" style="306" customWidth="1"/>
    <col min="6914" max="6914" width="40.6640625" style="306" customWidth="1"/>
    <col min="6915" max="6919" width="15.77734375" style="306" customWidth="1"/>
    <col min="6920" max="6920" width="17.88671875" style="306" customWidth="1"/>
    <col min="6921" max="6923" width="15.77734375" style="306" customWidth="1"/>
    <col min="6924" max="6924" width="15.5546875" style="306" customWidth="1"/>
    <col min="6925" max="6926" width="11.77734375" style="306" customWidth="1"/>
    <col min="6927" max="7168" width="8.88671875" style="306"/>
    <col min="7169" max="7169" width="8" style="306" customWidth="1"/>
    <col min="7170" max="7170" width="40.6640625" style="306" customWidth="1"/>
    <col min="7171" max="7175" width="15.77734375" style="306" customWidth="1"/>
    <col min="7176" max="7176" width="17.88671875" style="306" customWidth="1"/>
    <col min="7177" max="7179" width="15.77734375" style="306" customWidth="1"/>
    <col min="7180" max="7180" width="15.5546875" style="306" customWidth="1"/>
    <col min="7181" max="7182" width="11.77734375" style="306" customWidth="1"/>
    <col min="7183" max="7424" width="8.88671875" style="306"/>
    <col min="7425" max="7425" width="8" style="306" customWidth="1"/>
    <col min="7426" max="7426" width="40.6640625" style="306" customWidth="1"/>
    <col min="7427" max="7431" width="15.77734375" style="306" customWidth="1"/>
    <col min="7432" max="7432" width="17.88671875" style="306" customWidth="1"/>
    <col min="7433" max="7435" width="15.77734375" style="306" customWidth="1"/>
    <col min="7436" max="7436" width="15.5546875" style="306" customWidth="1"/>
    <col min="7437" max="7438" width="11.77734375" style="306" customWidth="1"/>
    <col min="7439" max="7680" width="8.88671875" style="306"/>
    <col min="7681" max="7681" width="8" style="306" customWidth="1"/>
    <col min="7682" max="7682" width="40.6640625" style="306" customWidth="1"/>
    <col min="7683" max="7687" width="15.77734375" style="306" customWidth="1"/>
    <col min="7688" max="7688" width="17.88671875" style="306" customWidth="1"/>
    <col min="7689" max="7691" width="15.77734375" style="306" customWidth="1"/>
    <col min="7692" max="7692" width="15.5546875" style="306" customWidth="1"/>
    <col min="7693" max="7694" width="11.77734375" style="306" customWidth="1"/>
    <col min="7695" max="7936" width="8.88671875" style="306"/>
    <col min="7937" max="7937" width="8" style="306" customWidth="1"/>
    <col min="7938" max="7938" width="40.6640625" style="306" customWidth="1"/>
    <col min="7939" max="7943" width="15.77734375" style="306" customWidth="1"/>
    <col min="7944" max="7944" width="17.88671875" style="306" customWidth="1"/>
    <col min="7945" max="7947" width="15.77734375" style="306" customWidth="1"/>
    <col min="7948" max="7948" width="15.5546875" style="306" customWidth="1"/>
    <col min="7949" max="7950" width="11.77734375" style="306" customWidth="1"/>
    <col min="7951" max="8192" width="8.88671875" style="306"/>
    <col min="8193" max="8193" width="8" style="306" customWidth="1"/>
    <col min="8194" max="8194" width="40.6640625" style="306" customWidth="1"/>
    <col min="8195" max="8199" width="15.77734375" style="306" customWidth="1"/>
    <col min="8200" max="8200" width="17.88671875" style="306" customWidth="1"/>
    <col min="8201" max="8203" width="15.77734375" style="306" customWidth="1"/>
    <col min="8204" max="8204" width="15.5546875" style="306" customWidth="1"/>
    <col min="8205" max="8206" width="11.77734375" style="306" customWidth="1"/>
    <col min="8207" max="8448" width="8.88671875" style="306"/>
    <col min="8449" max="8449" width="8" style="306" customWidth="1"/>
    <col min="8450" max="8450" width="40.6640625" style="306" customWidth="1"/>
    <col min="8451" max="8455" width="15.77734375" style="306" customWidth="1"/>
    <col min="8456" max="8456" width="17.88671875" style="306" customWidth="1"/>
    <col min="8457" max="8459" width="15.77734375" style="306" customWidth="1"/>
    <col min="8460" max="8460" width="15.5546875" style="306" customWidth="1"/>
    <col min="8461" max="8462" width="11.77734375" style="306" customWidth="1"/>
    <col min="8463" max="8704" width="8.88671875" style="306"/>
    <col min="8705" max="8705" width="8" style="306" customWidth="1"/>
    <col min="8706" max="8706" width="40.6640625" style="306" customWidth="1"/>
    <col min="8707" max="8711" width="15.77734375" style="306" customWidth="1"/>
    <col min="8712" max="8712" width="17.88671875" style="306" customWidth="1"/>
    <col min="8713" max="8715" width="15.77734375" style="306" customWidth="1"/>
    <col min="8716" max="8716" width="15.5546875" style="306" customWidth="1"/>
    <col min="8717" max="8718" width="11.77734375" style="306" customWidth="1"/>
    <col min="8719" max="8960" width="8.88671875" style="306"/>
    <col min="8961" max="8961" width="8" style="306" customWidth="1"/>
    <col min="8962" max="8962" width="40.6640625" style="306" customWidth="1"/>
    <col min="8963" max="8967" width="15.77734375" style="306" customWidth="1"/>
    <col min="8968" max="8968" width="17.88671875" style="306" customWidth="1"/>
    <col min="8969" max="8971" width="15.77734375" style="306" customWidth="1"/>
    <col min="8972" max="8972" width="15.5546875" style="306" customWidth="1"/>
    <col min="8973" max="8974" width="11.77734375" style="306" customWidth="1"/>
    <col min="8975" max="9216" width="8.88671875" style="306"/>
    <col min="9217" max="9217" width="8" style="306" customWidth="1"/>
    <col min="9218" max="9218" width="40.6640625" style="306" customWidth="1"/>
    <col min="9219" max="9223" width="15.77734375" style="306" customWidth="1"/>
    <col min="9224" max="9224" width="17.88671875" style="306" customWidth="1"/>
    <col min="9225" max="9227" width="15.77734375" style="306" customWidth="1"/>
    <col min="9228" max="9228" width="15.5546875" style="306" customWidth="1"/>
    <col min="9229" max="9230" width="11.77734375" style="306" customWidth="1"/>
    <col min="9231" max="9472" width="8.88671875" style="306"/>
    <col min="9473" max="9473" width="8" style="306" customWidth="1"/>
    <col min="9474" max="9474" width="40.6640625" style="306" customWidth="1"/>
    <col min="9475" max="9479" width="15.77734375" style="306" customWidth="1"/>
    <col min="9480" max="9480" width="17.88671875" style="306" customWidth="1"/>
    <col min="9481" max="9483" width="15.77734375" style="306" customWidth="1"/>
    <col min="9484" max="9484" width="15.5546875" style="306" customWidth="1"/>
    <col min="9485" max="9486" width="11.77734375" style="306" customWidth="1"/>
    <col min="9487" max="9728" width="8.88671875" style="306"/>
    <col min="9729" max="9729" width="8" style="306" customWidth="1"/>
    <col min="9730" max="9730" width="40.6640625" style="306" customWidth="1"/>
    <col min="9731" max="9735" width="15.77734375" style="306" customWidth="1"/>
    <col min="9736" max="9736" width="17.88671875" style="306" customWidth="1"/>
    <col min="9737" max="9739" width="15.77734375" style="306" customWidth="1"/>
    <col min="9740" max="9740" width="15.5546875" style="306" customWidth="1"/>
    <col min="9741" max="9742" width="11.77734375" style="306" customWidth="1"/>
    <col min="9743" max="9984" width="8.88671875" style="306"/>
    <col min="9985" max="9985" width="8" style="306" customWidth="1"/>
    <col min="9986" max="9986" width="40.6640625" style="306" customWidth="1"/>
    <col min="9987" max="9991" width="15.77734375" style="306" customWidth="1"/>
    <col min="9992" max="9992" width="17.88671875" style="306" customWidth="1"/>
    <col min="9993" max="9995" width="15.77734375" style="306" customWidth="1"/>
    <col min="9996" max="9996" width="15.5546875" style="306" customWidth="1"/>
    <col min="9997" max="9998" width="11.77734375" style="306" customWidth="1"/>
    <col min="9999" max="10240" width="8.88671875" style="306"/>
    <col min="10241" max="10241" width="8" style="306" customWidth="1"/>
    <col min="10242" max="10242" width="40.6640625" style="306" customWidth="1"/>
    <col min="10243" max="10247" width="15.77734375" style="306" customWidth="1"/>
    <col min="10248" max="10248" width="17.88671875" style="306" customWidth="1"/>
    <col min="10249" max="10251" width="15.77734375" style="306" customWidth="1"/>
    <col min="10252" max="10252" width="15.5546875" style="306" customWidth="1"/>
    <col min="10253" max="10254" width="11.77734375" style="306" customWidth="1"/>
    <col min="10255" max="10496" width="8.88671875" style="306"/>
    <col min="10497" max="10497" width="8" style="306" customWidth="1"/>
    <col min="10498" max="10498" width="40.6640625" style="306" customWidth="1"/>
    <col min="10499" max="10503" width="15.77734375" style="306" customWidth="1"/>
    <col min="10504" max="10504" width="17.88671875" style="306" customWidth="1"/>
    <col min="10505" max="10507" width="15.77734375" style="306" customWidth="1"/>
    <col min="10508" max="10508" width="15.5546875" style="306" customWidth="1"/>
    <col min="10509" max="10510" width="11.77734375" style="306" customWidth="1"/>
    <col min="10511" max="10752" width="8.88671875" style="306"/>
    <col min="10753" max="10753" width="8" style="306" customWidth="1"/>
    <col min="10754" max="10754" width="40.6640625" style="306" customWidth="1"/>
    <col min="10755" max="10759" width="15.77734375" style="306" customWidth="1"/>
    <col min="10760" max="10760" width="17.88671875" style="306" customWidth="1"/>
    <col min="10761" max="10763" width="15.77734375" style="306" customWidth="1"/>
    <col min="10764" max="10764" width="15.5546875" style="306" customWidth="1"/>
    <col min="10765" max="10766" width="11.77734375" style="306" customWidth="1"/>
    <col min="10767" max="11008" width="8.88671875" style="306"/>
    <col min="11009" max="11009" width="8" style="306" customWidth="1"/>
    <col min="11010" max="11010" width="40.6640625" style="306" customWidth="1"/>
    <col min="11011" max="11015" width="15.77734375" style="306" customWidth="1"/>
    <col min="11016" max="11016" width="17.88671875" style="306" customWidth="1"/>
    <col min="11017" max="11019" width="15.77734375" style="306" customWidth="1"/>
    <col min="11020" max="11020" width="15.5546875" style="306" customWidth="1"/>
    <col min="11021" max="11022" width="11.77734375" style="306" customWidth="1"/>
    <col min="11023" max="11264" width="8.88671875" style="306"/>
    <col min="11265" max="11265" width="8" style="306" customWidth="1"/>
    <col min="11266" max="11266" width="40.6640625" style="306" customWidth="1"/>
    <col min="11267" max="11271" width="15.77734375" style="306" customWidth="1"/>
    <col min="11272" max="11272" width="17.88671875" style="306" customWidth="1"/>
    <col min="11273" max="11275" width="15.77734375" style="306" customWidth="1"/>
    <col min="11276" max="11276" width="15.5546875" style="306" customWidth="1"/>
    <col min="11277" max="11278" width="11.77734375" style="306" customWidth="1"/>
    <col min="11279" max="11520" width="8.88671875" style="306"/>
    <col min="11521" max="11521" width="8" style="306" customWidth="1"/>
    <col min="11522" max="11522" width="40.6640625" style="306" customWidth="1"/>
    <col min="11523" max="11527" width="15.77734375" style="306" customWidth="1"/>
    <col min="11528" max="11528" width="17.88671875" style="306" customWidth="1"/>
    <col min="11529" max="11531" width="15.77734375" style="306" customWidth="1"/>
    <col min="11532" max="11532" width="15.5546875" style="306" customWidth="1"/>
    <col min="11533" max="11534" width="11.77734375" style="306" customWidth="1"/>
    <col min="11535" max="11776" width="8.88671875" style="306"/>
    <col min="11777" max="11777" width="8" style="306" customWidth="1"/>
    <col min="11778" max="11778" width="40.6640625" style="306" customWidth="1"/>
    <col min="11779" max="11783" width="15.77734375" style="306" customWidth="1"/>
    <col min="11784" max="11784" width="17.88671875" style="306" customWidth="1"/>
    <col min="11785" max="11787" width="15.77734375" style="306" customWidth="1"/>
    <col min="11788" max="11788" width="15.5546875" style="306" customWidth="1"/>
    <col min="11789" max="11790" width="11.77734375" style="306" customWidth="1"/>
    <col min="11791" max="12032" width="8.88671875" style="306"/>
    <col min="12033" max="12033" width="8" style="306" customWidth="1"/>
    <col min="12034" max="12034" width="40.6640625" style="306" customWidth="1"/>
    <col min="12035" max="12039" width="15.77734375" style="306" customWidth="1"/>
    <col min="12040" max="12040" width="17.88671875" style="306" customWidth="1"/>
    <col min="12041" max="12043" width="15.77734375" style="306" customWidth="1"/>
    <col min="12044" max="12044" width="15.5546875" style="306" customWidth="1"/>
    <col min="12045" max="12046" width="11.77734375" style="306" customWidth="1"/>
    <col min="12047" max="12288" width="8.88671875" style="306"/>
    <col min="12289" max="12289" width="8" style="306" customWidth="1"/>
    <col min="12290" max="12290" width="40.6640625" style="306" customWidth="1"/>
    <col min="12291" max="12295" width="15.77734375" style="306" customWidth="1"/>
    <col min="12296" max="12296" width="17.88671875" style="306" customWidth="1"/>
    <col min="12297" max="12299" width="15.77734375" style="306" customWidth="1"/>
    <col min="12300" max="12300" width="15.5546875" style="306" customWidth="1"/>
    <col min="12301" max="12302" width="11.77734375" style="306" customWidth="1"/>
    <col min="12303" max="12544" width="8.88671875" style="306"/>
    <col min="12545" max="12545" width="8" style="306" customWidth="1"/>
    <col min="12546" max="12546" width="40.6640625" style="306" customWidth="1"/>
    <col min="12547" max="12551" width="15.77734375" style="306" customWidth="1"/>
    <col min="12552" max="12552" width="17.88671875" style="306" customWidth="1"/>
    <col min="12553" max="12555" width="15.77734375" style="306" customWidth="1"/>
    <col min="12556" max="12556" width="15.5546875" style="306" customWidth="1"/>
    <col min="12557" max="12558" width="11.77734375" style="306" customWidth="1"/>
    <col min="12559" max="12800" width="8.88671875" style="306"/>
    <col min="12801" max="12801" width="8" style="306" customWidth="1"/>
    <col min="12802" max="12802" width="40.6640625" style="306" customWidth="1"/>
    <col min="12803" max="12807" width="15.77734375" style="306" customWidth="1"/>
    <col min="12808" max="12808" width="17.88671875" style="306" customWidth="1"/>
    <col min="12809" max="12811" width="15.77734375" style="306" customWidth="1"/>
    <col min="12812" max="12812" width="15.5546875" style="306" customWidth="1"/>
    <col min="12813" max="12814" width="11.77734375" style="306" customWidth="1"/>
    <col min="12815" max="13056" width="8.88671875" style="306"/>
    <col min="13057" max="13057" width="8" style="306" customWidth="1"/>
    <col min="13058" max="13058" width="40.6640625" style="306" customWidth="1"/>
    <col min="13059" max="13063" width="15.77734375" style="306" customWidth="1"/>
    <col min="13064" max="13064" width="17.88671875" style="306" customWidth="1"/>
    <col min="13065" max="13067" width="15.77734375" style="306" customWidth="1"/>
    <col min="13068" max="13068" width="15.5546875" style="306" customWidth="1"/>
    <col min="13069" max="13070" width="11.77734375" style="306" customWidth="1"/>
    <col min="13071" max="13312" width="8.88671875" style="306"/>
    <col min="13313" max="13313" width="8" style="306" customWidth="1"/>
    <col min="13314" max="13314" width="40.6640625" style="306" customWidth="1"/>
    <col min="13315" max="13319" width="15.77734375" style="306" customWidth="1"/>
    <col min="13320" max="13320" width="17.88671875" style="306" customWidth="1"/>
    <col min="13321" max="13323" width="15.77734375" style="306" customWidth="1"/>
    <col min="13324" max="13324" width="15.5546875" style="306" customWidth="1"/>
    <col min="13325" max="13326" width="11.77734375" style="306" customWidth="1"/>
    <col min="13327" max="13568" width="8.88671875" style="306"/>
    <col min="13569" max="13569" width="8" style="306" customWidth="1"/>
    <col min="13570" max="13570" width="40.6640625" style="306" customWidth="1"/>
    <col min="13571" max="13575" width="15.77734375" style="306" customWidth="1"/>
    <col min="13576" max="13576" width="17.88671875" style="306" customWidth="1"/>
    <col min="13577" max="13579" width="15.77734375" style="306" customWidth="1"/>
    <col min="13580" max="13580" width="15.5546875" style="306" customWidth="1"/>
    <col min="13581" max="13582" width="11.77734375" style="306" customWidth="1"/>
    <col min="13583" max="13824" width="8.88671875" style="306"/>
    <col min="13825" max="13825" width="8" style="306" customWidth="1"/>
    <col min="13826" max="13826" width="40.6640625" style="306" customWidth="1"/>
    <col min="13827" max="13831" width="15.77734375" style="306" customWidth="1"/>
    <col min="13832" max="13832" width="17.88671875" style="306" customWidth="1"/>
    <col min="13833" max="13835" width="15.77734375" style="306" customWidth="1"/>
    <col min="13836" max="13836" width="15.5546875" style="306" customWidth="1"/>
    <col min="13837" max="13838" width="11.77734375" style="306" customWidth="1"/>
    <col min="13839" max="14080" width="8.88671875" style="306"/>
    <col min="14081" max="14081" width="8" style="306" customWidth="1"/>
    <col min="14082" max="14082" width="40.6640625" style="306" customWidth="1"/>
    <col min="14083" max="14087" width="15.77734375" style="306" customWidth="1"/>
    <col min="14088" max="14088" width="17.88671875" style="306" customWidth="1"/>
    <col min="14089" max="14091" width="15.77734375" style="306" customWidth="1"/>
    <col min="14092" max="14092" width="15.5546875" style="306" customWidth="1"/>
    <col min="14093" max="14094" width="11.77734375" style="306" customWidth="1"/>
    <col min="14095" max="14336" width="8.88671875" style="306"/>
    <col min="14337" max="14337" width="8" style="306" customWidth="1"/>
    <col min="14338" max="14338" width="40.6640625" style="306" customWidth="1"/>
    <col min="14339" max="14343" width="15.77734375" style="306" customWidth="1"/>
    <col min="14344" max="14344" width="17.88671875" style="306" customWidth="1"/>
    <col min="14345" max="14347" width="15.77734375" style="306" customWidth="1"/>
    <col min="14348" max="14348" width="15.5546875" style="306" customWidth="1"/>
    <col min="14349" max="14350" width="11.77734375" style="306" customWidth="1"/>
    <col min="14351" max="14592" width="8.88671875" style="306"/>
    <col min="14593" max="14593" width="8" style="306" customWidth="1"/>
    <col min="14594" max="14594" width="40.6640625" style="306" customWidth="1"/>
    <col min="14595" max="14599" width="15.77734375" style="306" customWidth="1"/>
    <col min="14600" max="14600" width="17.88671875" style="306" customWidth="1"/>
    <col min="14601" max="14603" width="15.77734375" style="306" customWidth="1"/>
    <col min="14604" max="14604" width="15.5546875" style="306" customWidth="1"/>
    <col min="14605" max="14606" width="11.77734375" style="306" customWidth="1"/>
    <col min="14607" max="14848" width="8.88671875" style="306"/>
    <col min="14849" max="14849" width="8" style="306" customWidth="1"/>
    <col min="14850" max="14850" width="40.6640625" style="306" customWidth="1"/>
    <col min="14851" max="14855" width="15.77734375" style="306" customWidth="1"/>
    <col min="14856" max="14856" width="17.88671875" style="306" customWidth="1"/>
    <col min="14857" max="14859" width="15.77734375" style="306" customWidth="1"/>
    <col min="14860" max="14860" width="15.5546875" style="306" customWidth="1"/>
    <col min="14861" max="14862" width="11.77734375" style="306" customWidth="1"/>
    <col min="14863" max="15104" width="8.88671875" style="306"/>
    <col min="15105" max="15105" width="8" style="306" customWidth="1"/>
    <col min="15106" max="15106" width="40.6640625" style="306" customWidth="1"/>
    <col min="15107" max="15111" width="15.77734375" style="306" customWidth="1"/>
    <col min="15112" max="15112" width="17.88671875" style="306" customWidth="1"/>
    <col min="15113" max="15115" width="15.77734375" style="306" customWidth="1"/>
    <col min="15116" max="15116" width="15.5546875" style="306" customWidth="1"/>
    <col min="15117" max="15118" width="11.77734375" style="306" customWidth="1"/>
    <col min="15119" max="15360" width="8.88671875" style="306"/>
    <col min="15361" max="15361" width="8" style="306" customWidth="1"/>
    <col min="15362" max="15362" width="40.6640625" style="306" customWidth="1"/>
    <col min="15363" max="15367" width="15.77734375" style="306" customWidth="1"/>
    <col min="15368" max="15368" width="17.88671875" style="306" customWidth="1"/>
    <col min="15369" max="15371" width="15.77734375" style="306" customWidth="1"/>
    <col min="15372" max="15372" width="15.5546875" style="306" customWidth="1"/>
    <col min="15373" max="15374" width="11.77734375" style="306" customWidth="1"/>
    <col min="15375" max="15616" width="8.88671875" style="306"/>
    <col min="15617" max="15617" width="8" style="306" customWidth="1"/>
    <col min="15618" max="15618" width="40.6640625" style="306" customWidth="1"/>
    <col min="15619" max="15623" width="15.77734375" style="306" customWidth="1"/>
    <col min="15624" max="15624" width="17.88671875" style="306" customWidth="1"/>
    <col min="15625" max="15627" width="15.77734375" style="306" customWidth="1"/>
    <col min="15628" max="15628" width="15.5546875" style="306" customWidth="1"/>
    <col min="15629" max="15630" width="11.77734375" style="306" customWidth="1"/>
    <col min="15631" max="15872" width="8.88671875" style="306"/>
    <col min="15873" max="15873" width="8" style="306" customWidth="1"/>
    <col min="15874" max="15874" width="40.6640625" style="306" customWidth="1"/>
    <col min="15875" max="15879" width="15.77734375" style="306" customWidth="1"/>
    <col min="15880" max="15880" width="17.88671875" style="306" customWidth="1"/>
    <col min="15881" max="15883" width="15.77734375" style="306" customWidth="1"/>
    <col min="15884" max="15884" width="15.5546875" style="306" customWidth="1"/>
    <col min="15885" max="15886" width="11.77734375" style="306" customWidth="1"/>
    <col min="15887" max="16128" width="8.88671875" style="306"/>
    <col min="16129" max="16129" width="8" style="306" customWidth="1"/>
    <col min="16130" max="16130" width="40.6640625" style="306" customWidth="1"/>
    <col min="16131" max="16135" width="15.77734375" style="306" customWidth="1"/>
    <col min="16136" max="16136" width="17.88671875" style="306" customWidth="1"/>
    <col min="16137" max="16139" width="15.77734375" style="306" customWidth="1"/>
    <col min="16140" max="16140" width="15.5546875" style="306" customWidth="1"/>
    <col min="16141" max="16142" width="11.77734375" style="306" customWidth="1"/>
    <col min="16143" max="16384" width="8.88671875" style="306"/>
  </cols>
  <sheetData>
    <row r="1" spans="1:12" ht="15">
      <c r="A1" s="454" t="s">
        <v>483</v>
      </c>
      <c r="B1" s="454" t="s">
        <v>380</v>
      </c>
      <c r="C1" s="454" t="s">
        <v>380</v>
      </c>
      <c r="D1" s="454" t="s">
        <v>380</v>
      </c>
      <c r="E1" s="454" t="s">
        <v>380</v>
      </c>
      <c r="F1" s="454" t="s">
        <v>380</v>
      </c>
      <c r="G1" s="454" t="s">
        <v>380</v>
      </c>
      <c r="H1" s="305"/>
    </row>
    <row r="2" spans="1:12" ht="15">
      <c r="A2" s="429" t="s">
        <v>482</v>
      </c>
      <c r="B2" s="429"/>
      <c r="C2" s="429"/>
      <c r="D2" s="429"/>
      <c r="E2" s="429"/>
      <c r="F2" s="429"/>
      <c r="G2" s="429"/>
      <c r="H2" s="307"/>
      <c r="I2" s="307"/>
      <c r="J2" s="307"/>
      <c r="L2" s="308"/>
    </row>
    <row r="3" spans="1:12" ht="15">
      <c r="A3" s="429" t="s">
        <v>494</v>
      </c>
      <c r="B3" s="429"/>
      <c r="C3" s="429"/>
      <c r="D3" s="429"/>
      <c r="E3" s="429"/>
      <c r="F3" s="429"/>
      <c r="G3" s="429"/>
      <c r="H3" s="307"/>
      <c r="I3" s="307"/>
      <c r="J3" s="307"/>
    </row>
    <row r="4" spans="1:12" ht="15">
      <c r="A4" s="430" t="s">
        <v>400</v>
      </c>
      <c r="B4" s="430"/>
      <c r="C4" s="430"/>
      <c r="D4" s="430"/>
      <c r="E4" s="430"/>
      <c r="F4" s="430"/>
      <c r="G4" s="430"/>
      <c r="H4" s="307"/>
      <c r="I4" s="307"/>
      <c r="J4" s="307"/>
    </row>
    <row r="5" spans="1:12">
      <c r="A5" s="307"/>
      <c r="B5" s="309"/>
      <c r="C5" s="309"/>
      <c r="D5" s="309"/>
      <c r="E5" s="310"/>
      <c r="F5" s="311"/>
      <c r="H5" s="312"/>
      <c r="I5" s="312"/>
      <c r="J5" s="312"/>
      <c r="K5" s="312"/>
      <c r="L5" s="312"/>
    </row>
    <row r="6" spans="1:12" ht="12.75" customHeight="1">
      <c r="A6" s="305"/>
      <c r="B6" s="191"/>
      <c r="C6" s="425" t="s">
        <v>449</v>
      </c>
      <c r="D6" s="426"/>
      <c r="E6" s="426"/>
      <c r="F6" s="426"/>
      <c r="G6" s="427"/>
      <c r="H6" s="313"/>
      <c r="I6" s="312"/>
      <c r="J6" s="312"/>
      <c r="K6" s="312"/>
      <c r="L6" s="312"/>
    </row>
    <row r="7" spans="1:12" s="316" customFormat="1" ht="38.25">
      <c r="A7" s="314" t="s">
        <v>384</v>
      </c>
      <c r="B7" s="196" t="s">
        <v>385</v>
      </c>
      <c r="C7" s="209" t="s">
        <v>450</v>
      </c>
      <c r="D7" s="197" t="s">
        <v>451</v>
      </c>
      <c r="E7" s="197" t="s">
        <v>452</v>
      </c>
      <c r="F7" s="197" t="s">
        <v>453</v>
      </c>
      <c r="G7" s="315" t="s">
        <v>449</v>
      </c>
      <c r="H7" s="313"/>
      <c r="I7" s="312"/>
      <c r="J7" s="312"/>
      <c r="K7" s="312"/>
      <c r="L7" s="312"/>
    </row>
    <row r="8" spans="1:12" s="319" customFormat="1">
      <c r="A8" s="317"/>
      <c r="B8" s="198" t="s">
        <v>390</v>
      </c>
      <c r="C8" s="210" t="s">
        <v>398</v>
      </c>
      <c r="D8" s="199" t="s">
        <v>399</v>
      </c>
      <c r="E8" s="199" t="s">
        <v>391</v>
      </c>
      <c r="F8" s="199" t="s">
        <v>392</v>
      </c>
      <c r="G8" s="318" t="s">
        <v>454</v>
      </c>
      <c r="H8" s="313"/>
      <c r="I8" s="312"/>
      <c r="J8" s="312"/>
      <c r="K8" s="312"/>
      <c r="L8" s="312"/>
    </row>
    <row r="9" spans="1:12" s="319" customFormat="1" ht="44.25" customHeight="1">
      <c r="A9" s="317"/>
      <c r="B9" s="198" t="s">
        <v>16</v>
      </c>
      <c r="C9" s="320" t="s">
        <v>455</v>
      </c>
      <c r="D9" s="202" t="s">
        <v>456</v>
      </c>
      <c r="E9" s="202" t="s">
        <v>457</v>
      </c>
      <c r="F9" s="202" t="s">
        <v>458</v>
      </c>
      <c r="G9" s="321"/>
      <c r="H9" s="313"/>
      <c r="I9" s="312"/>
      <c r="J9" s="312"/>
      <c r="K9" s="312"/>
      <c r="L9" s="312"/>
    </row>
    <row r="10" spans="1:12">
      <c r="A10" s="322">
        <v>1</v>
      </c>
      <c r="B10" s="204" t="s">
        <v>396</v>
      </c>
      <c r="C10" s="361">
        <v>973068651.36800003</v>
      </c>
      <c r="D10" s="363"/>
      <c r="E10" s="363"/>
      <c r="F10" s="363"/>
      <c r="G10" s="369">
        <f t="shared" ref="G10" si="0">+C10-D10-E10-F10</f>
        <v>973068651.36800003</v>
      </c>
      <c r="H10" s="313"/>
      <c r="I10" s="312"/>
      <c r="J10" s="312"/>
      <c r="K10" s="312"/>
      <c r="L10" s="312"/>
    </row>
    <row r="11" spans="1:12">
      <c r="A11" s="305"/>
      <c r="B11" s="205"/>
      <c r="C11" s="206"/>
      <c r="D11" s="207"/>
      <c r="E11" s="207"/>
      <c r="F11" s="207"/>
      <c r="G11" s="206"/>
      <c r="H11" s="206"/>
      <c r="I11" s="312"/>
      <c r="J11" s="312"/>
      <c r="K11" s="312"/>
      <c r="L11" s="312"/>
    </row>
    <row r="12" spans="1:12" ht="12.75" customHeight="1">
      <c r="A12" s="305"/>
      <c r="B12" s="191"/>
      <c r="C12" s="451" t="s">
        <v>459</v>
      </c>
      <c r="D12" s="452"/>
      <c r="E12" s="452"/>
      <c r="F12" s="452"/>
      <c r="G12" s="452"/>
      <c r="H12" s="453"/>
      <c r="I12" s="312"/>
      <c r="J12" s="312"/>
      <c r="K12" s="312"/>
      <c r="L12" s="312"/>
    </row>
    <row r="13" spans="1:12" s="316" customFormat="1" ht="38.25">
      <c r="A13" s="314" t="s">
        <v>384</v>
      </c>
      <c r="B13" s="196" t="s">
        <v>385</v>
      </c>
      <c r="C13" s="209" t="s">
        <v>460</v>
      </c>
      <c r="D13" s="197" t="s">
        <v>461</v>
      </c>
      <c r="E13" s="197" t="s">
        <v>462</v>
      </c>
      <c r="F13" s="197" t="s">
        <v>463</v>
      </c>
      <c r="G13" s="197" t="s">
        <v>464</v>
      </c>
      <c r="H13" s="315" t="s">
        <v>465</v>
      </c>
      <c r="I13" s="312"/>
      <c r="J13" s="312"/>
      <c r="K13" s="312"/>
      <c r="L13" s="312"/>
    </row>
    <row r="14" spans="1:12" s="319" customFormat="1">
      <c r="A14" s="317"/>
      <c r="B14" s="198" t="s">
        <v>390</v>
      </c>
      <c r="C14" s="210" t="s">
        <v>398</v>
      </c>
      <c r="D14" s="199" t="s">
        <v>399</v>
      </c>
      <c r="E14" s="199" t="s">
        <v>391</v>
      </c>
      <c r="F14" s="199" t="s">
        <v>392</v>
      </c>
      <c r="G14" s="199" t="s">
        <v>466</v>
      </c>
      <c r="H14" s="318" t="s">
        <v>467</v>
      </c>
      <c r="I14" s="312"/>
      <c r="J14" s="312"/>
      <c r="K14" s="312"/>
      <c r="L14" s="312"/>
    </row>
    <row r="15" spans="1:12" s="319" customFormat="1" ht="44.25" customHeight="1">
      <c r="A15" s="317"/>
      <c r="B15" s="198" t="s">
        <v>16</v>
      </c>
      <c r="C15" s="320" t="s">
        <v>468</v>
      </c>
      <c r="D15" s="202" t="s">
        <v>469</v>
      </c>
      <c r="E15" s="202" t="s">
        <v>470</v>
      </c>
      <c r="F15" s="202" t="s">
        <v>471</v>
      </c>
      <c r="G15" s="202" t="s">
        <v>472</v>
      </c>
      <c r="H15" s="323"/>
      <c r="I15" s="312"/>
      <c r="J15" s="312"/>
      <c r="K15" s="312"/>
      <c r="L15" s="312"/>
    </row>
    <row r="16" spans="1:12">
      <c r="A16" s="322">
        <v>2</v>
      </c>
      <c r="B16" s="204" t="s">
        <v>396</v>
      </c>
      <c r="C16" s="361"/>
      <c r="D16" s="363"/>
      <c r="E16" s="363">
        <v>777550000</v>
      </c>
      <c r="F16" s="363"/>
      <c r="G16" s="363"/>
      <c r="H16" s="369">
        <f t="shared" ref="H16" si="1">+C16-D16+E16+F16-G16</f>
        <v>777550000</v>
      </c>
      <c r="I16" s="312"/>
      <c r="J16" s="312"/>
      <c r="K16" s="312"/>
      <c r="L16" s="312"/>
    </row>
    <row r="17" spans="1:12">
      <c r="A17" s="307"/>
      <c r="B17" s="324"/>
      <c r="C17" s="325"/>
      <c r="D17" s="326"/>
      <c r="E17" s="326"/>
      <c r="F17" s="326"/>
      <c r="G17" s="325"/>
      <c r="H17" s="325"/>
      <c r="I17" s="312"/>
      <c r="J17" s="312"/>
      <c r="K17" s="312"/>
      <c r="L17" s="312"/>
    </row>
    <row r="18" spans="1:12" ht="12.75" customHeight="1">
      <c r="A18" s="327" t="s">
        <v>473</v>
      </c>
      <c r="F18" s="328"/>
      <c r="G18" s="328"/>
      <c r="H18" s="328"/>
      <c r="I18" s="312"/>
      <c r="J18" s="312"/>
      <c r="K18" s="312"/>
    </row>
    <row r="19" spans="1:12">
      <c r="E19" s="328"/>
      <c r="F19" s="328"/>
      <c r="G19" s="328"/>
      <c r="H19" s="328"/>
      <c r="J19" s="324"/>
    </row>
    <row r="20" spans="1:12" ht="15">
      <c r="A20" s="330" t="s">
        <v>487</v>
      </c>
      <c r="E20" s="328"/>
      <c r="F20" s="328"/>
      <c r="G20" s="328"/>
      <c r="H20" s="305"/>
    </row>
    <row r="21" spans="1:12" ht="15">
      <c r="A21" s="330"/>
      <c r="B21" s="331" t="s">
        <v>390</v>
      </c>
      <c r="C21" s="331" t="s">
        <v>398</v>
      </c>
      <c r="D21" s="332" t="s">
        <v>399</v>
      </c>
      <c r="E21" s="331" t="s">
        <v>391</v>
      </c>
      <c r="F21" s="332" t="s">
        <v>392</v>
      </c>
      <c r="G21" s="331" t="s">
        <v>466</v>
      </c>
      <c r="H21" s="331" t="s">
        <v>474</v>
      </c>
    </row>
    <row r="22" spans="1:12">
      <c r="A22" s="333">
        <v>3</v>
      </c>
      <c r="B22" s="334" t="s">
        <v>493</v>
      </c>
      <c r="C22" s="295"/>
      <c r="D22" s="335"/>
      <c r="E22" s="336"/>
      <c r="F22" s="336"/>
      <c r="G22" s="336"/>
      <c r="H22" s="336"/>
      <c r="I22" s="336"/>
      <c r="J22" s="336"/>
      <c r="K22" s="336"/>
      <c r="L22" s="336"/>
    </row>
    <row r="23" spans="1:12">
      <c r="A23" s="333">
        <f>+A22+1</f>
        <v>4</v>
      </c>
      <c r="B23" s="337" t="s">
        <v>475</v>
      </c>
      <c r="C23" s="295"/>
      <c r="D23" s="335"/>
      <c r="E23" s="338">
        <v>28230329.57</v>
      </c>
      <c r="F23" s="336"/>
      <c r="G23" s="336"/>
      <c r="H23" s="336"/>
      <c r="I23" s="336"/>
      <c r="J23" s="336"/>
      <c r="K23" s="336"/>
      <c r="L23" s="336"/>
    </row>
    <row r="24" spans="1:12">
      <c r="A24" s="333">
        <v>5</v>
      </c>
      <c r="B24" s="337" t="s">
        <v>476</v>
      </c>
      <c r="C24" s="263"/>
      <c r="D24" s="170"/>
      <c r="E24" s="338">
        <v>470396</v>
      </c>
      <c r="F24" s="336"/>
      <c r="G24" s="336"/>
      <c r="H24" s="336"/>
      <c r="I24" s="336"/>
      <c r="J24" s="336"/>
    </row>
    <row r="25" spans="1:12">
      <c r="A25" s="333">
        <f t="shared" ref="A25:A28" si="2">+A24+1</f>
        <v>6</v>
      </c>
      <c r="B25" s="337" t="s">
        <v>477</v>
      </c>
      <c r="C25" s="339"/>
      <c r="D25" s="335"/>
      <c r="E25" s="338"/>
      <c r="F25" s="336"/>
      <c r="G25" s="336"/>
      <c r="H25" s="336"/>
      <c r="I25" s="336"/>
      <c r="J25" s="336"/>
    </row>
    <row r="26" spans="1:12">
      <c r="A26" s="333">
        <f t="shared" si="2"/>
        <v>7</v>
      </c>
      <c r="B26" s="337" t="s">
        <v>478</v>
      </c>
      <c r="C26" s="339"/>
      <c r="D26" s="335"/>
      <c r="E26" s="338">
        <v>30860</v>
      </c>
      <c r="F26" s="336"/>
      <c r="G26" s="336"/>
      <c r="H26" s="336"/>
      <c r="I26" s="336"/>
      <c r="J26" s="336"/>
    </row>
    <row r="27" spans="1:12" ht="13.5" thickBot="1">
      <c r="A27" s="333">
        <f t="shared" si="2"/>
        <v>8</v>
      </c>
      <c r="B27" s="337" t="s">
        <v>479</v>
      </c>
      <c r="C27" s="339"/>
      <c r="D27" s="335"/>
      <c r="E27" s="340"/>
      <c r="F27" s="336"/>
      <c r="G27" s="336"/>
      <c r="H27" s="336"/>
      <c r="I27" s="336"/>
      <c r="J27" s="336"/>
    </row>
    <row r="28" spans="1:12">
      <c r="A28" s="333">
        <f t="shared" si="2"/>
        <v>9</v>
      </c>
      <c r="B28" s="334" t="s">
        <v>488</v>
      </c>
      <c r="C28" s="341"/>
      <c r="D28" s="342"/>
      <c r="E28" s="343">
        <f>+E23+E24+E25-E26-E27</f>
        <v>28669865.57</v>
      </c>
      <c r="F28" s="336"/>
      <c r="G28" s="336"/>
      <c r="H28" s="336"/>
      <c r="I28" s="336"/>
      <c r="J28" s="336"/>
    </row>
    <row r="29" spans="1:12" ht="13.5" thickBot="1">
      <c r="A29" s="333"/>
      <c r="B29" s="344"/>
      <c r="C29" s="339"/>
      <c r="D29" s="335"/>
      <c r="E29" s="345"/>
      <c r="F29" s="336"/>
      <c r="G29" s="336"/>
      <c r="H29" s="336"/>
      <c r="I29" s="336"/>
      <c r="J29" s="336"/>
    </row>
    <row r="30" spans="1:12" ht="13.5" thickBot="1">
      <c r="A30" s="333">
        <f>+A28+1</f>
        <v>10</v>
      </c>
      <c r="B30" s="334" t="s">
        <v>489</v>
      </c>
      <c r="C30" s="341"/>
      <c r="D30" s="335"/>
      <c r="E30" s="346">
        <f>+E28/H16</f>
        <v>3.687205397723619E-2</v>
      </c>
      <c r="F30" s="336"/>
      <c r="G30" s="336"/>
      <c r="H30" s="336"/>
      <c r="I30" s="336"/>
      <c r="J30" s="336"/>
    </row>
    <row r="31" spans="1:12">
      <c r="A31" s="347"/>
      <c r="B31" s="344"/>
      <c r="C31" s="339"/>
      <c r="D31" s="335"/>
      <c r="E31" s="339"/>
      <c r="F31" s="336"/>
      <c r="G31" s="336"/>
      <c r="H31" s="336"/>
      <c r="I31" s="336"/>
      <c r="J31" s="336"/>
    </row>
  </sheetData>
  <mergeCells count="6">
    <mergeCell ref="C12:H12"/>
    <mergeCell ref="A1:G1"/>
    <mergeCell ref="A2:G2"/>
    <mergeCell ref="A3:G3"/>
    <mergeCell ref="A4:G4"/>
    <mergeCell ref="C6:G6"/>
  </mergeCells>
  <pageMargins left="0.7" right="0.7" top="0.75" bottom="0.75" header="0.3" footer="0.3"/>
  <pageSetup scale="71"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1"/>
  <sheetViews>
    <sheetView zoomScaleNormal="100" workbookViewId="0">
      <selection activeCell="F29" sqref="F29"/>
    </sheetView>
  </sheetViews>
  <sheetFormatPr defaultColWidth="6.88671875" defaultRowHeight="12.75"/>
  <cols>
    <col min="1" max="1" width="6.88671875" style="396"/>
    <col min="2" max="2" width="25.33203125" style="396" customWidth="1"/>
    <col min="3" max="4" width="6.88671875" style="396"/>
    <col min="5" max="5" width="11.6640625" style="396" customWidth="1"/>
    <col min="6" max="6" width="10" style="396" bestFit="1" customWidth="1"/>
    <col min="7" max="7" width="8.44140625" style="396" customWidth="1"/>
    <col min="8" max="8" width="2.21875" style="396" customWidth="1"/>
    <col min="9" max="9" width="12.88671875" style="396" bestFit="1" customWidth="1"/>
    <col min="10" max="10" width="1.6640625" style="396" customWidth="1"/>
    <col min="11" max="11" width="11.33203125" style="396" bestFit="1" customWidth="1"/>
    <col min="12" max="12" width="3.77734375" style="396" customWidth="1"/>
    <col min="13" max="13" width="12.44140625" style="396" bestFit="1" customWidth="1"/>
    <col min="14" max="14" width="1.6640625" style="396" customWidth="1"/>
    <col min="15" max="15" width="11.109375" style="396" bestFit="1" customWidth="1"/>
    <col min="16" max="257" width="6.88671875" style="396"/>
    <col min="258" max="258" width="25.33203125" style="396" customWidth="1"/>
    <col min="259" max="260" width="6.88671875" style="396"/>
    <col min="261" max="261" width="11.6640625" style="396" customWidth="1"/>
    <col min="262" max="262" width="10" style="396" bestFit="1" customWidth="1"/>
    <col min="263" max="263" width="8.44140625" style="396" customWidth="1"/>
    <col min="264" max="264" width="2.21875" style="396" customWidth="1"/>
    <col min="265" max="265" width="12.88671875" style="396" bestFit="1" customWidth="1"/>
    <col min="266" max="266" width="1.6640625" style="396" customWidth="1"/>
    <col min="267" max="267" width="11.33203125" style="396" bestFit="1" customWidth="1"/>
    <col min="268" max="268" width="3.77734375" style="396" customWidth="1"/>
    <col min="269" max="269" width="12.44140625" style="396" bestFit="1" customWidth="1"/>
    <col min="270" max="270" width="1.6640625" style="396" customWidth="1"/>
    <col min="271" max="271" width="11.109375" style="396" bestFit="1" customWidth="1"/>
    <col min="272" max="513" width="6.88671875" style="396"/>
    <col min="514" max="514" width="25.33203125" style="396" customWidth="1"/>
    <col min="515" max="516" width="6.88671875" style="396"/>
    <col min="517" max="517" width="11.6640625" style="396" customWidth="1"/>
    <col min="518" max="518" width="10" style="396" bestFit="1" customWidth="1"/>
    <col min="519" max="519" width="8.44140625" style="396" customWidth="1"/>
    <col min="520" max="520" width="2.21875" style="396" customWidth="1"/>
    <col min="521" max="521" width="12.88671875" style="396" bestFit="1" customWidth="1"/>
    <col min="522" max="522" width="1.6640625" style="396" customWidth="1"/>
    <col min="523" max="523" width="11.33203125" style="396" bestFit="1" customWidth="1"/>
    <col min="524" max="524" width="3.77734375" style="396" customWidth="1"/>
    <col min="525" max="525" width="12.44140625" style="396" bestFit="1" customWidth="1"/>
    <col min="526" max="526" width="1.6640625" style="396" customWidth="1"/>
    <col min="527" max="527" width="11.109375" style="396" bestFit="1" customWidth="1"/>
    <col min="528" max="769" width="6.88671875" style="396"/>
    <col min="770" max="770" width="25.33203125" style="396" customWidth="1"/>
    <col min="771" max="772" width="6.88671875" style="396"/>
    <col min="773" max="773" width="11.6640625" style="396" customWidth="1"/>
    <col min="774" max="774" width="10" style="396" bestFit="1" customWidth="1"/>
    <col min="775" max="775" width="8.44140625" style="396" customWidth="1"/>
    <col min="776" max="776" width="2.21875" style="396" customWidth="1"/>
    <col min="777" max="777" width="12.88671875" style="396" bestFit="1" customWidth="1"/>
    <col min="778" max="778" width="1.6640625" style="396" customWidth="1"/>
    <col min="779" max="779" width="11.33203125" style="396" bestFit="1" customWidth="1"/>
    <col min="780" max="780" width="3.77734375" style="396" customWidth="1"/>
    <col min="781" max="781" width="12.44140625" style="396" bestFit="1" customWidth="1"/>
    <col min="782" max="782" width="1.6640625" style="396" customWidth="1"/>
    <col min="783" max="783" width="11.109375" style="396" bestFit="1" customWidth="1"/>
    <col min="784" max="1025" width="6.88671875" style="396"/>
    <col min="1026" max="1026" width="25.33203125" style="396" customWidth="1"/>
    <col min="1027" max="1028" width="6.88671875" style="396"/>
    <col min="1029" max="1029" width="11.6640625" style="396" customWidth="1"/>
    <col min="1030" max="1030" width="10" style="396" bestFit="1" customWidth="1"/>
    <col min="1031" max="1031" width="8.44140625" style="396" customWidth="1"/>
    <col min="1032" max="1032" width="2.21875" style="396" customWidth="1"/>
    <col min="1033" max="1033" width="12.88671875" style="396" bestFit="1" customWidth="1"/>
    <col min="1034" max="1034" width="1.6640625" style="396" customWidth="1"/>
    <col min="1035" max="1035" width="11.33203125" style="396" bestFit="1" customWidth="1"/>
    <col min="1036" max="1036" width="3.77734375" style="396" customWidth="1"/>
    <col min="1037" max="1037" width="12.44140625" style="396" bestFit="1" customWidth="1"/>
    <col min="1038" max="1038" width="1.6640625" style="396" customWidth="1"/>
    <col min="1039" max="1039" width="11.109375" style="396" bestFit="1" customWidth="1"/>
    <col min="1040" max="1281" width="6.88671875" style="396"/>
    <col min="1282" max="1282" width="25.33203125" style="396" customWidth="1"/>
    <col min="1283" max="1284" width="6.88671875" style="396"/>
    <col min="1285" max="1285" width="11.6640625" style="396" customWidth="1"/>
    <col min="1286" max="1286" width="10" style="396" bestFit="1" customWidth="1"/>
    <col min="1287" max="1287" width="8.44140625" style="396" customWidth="1"/>
    <col min="1288" max="1288" width="2.21875" style="396" customWidth="1"/>
    <col min="1289" max="1289" width="12.88671875" style="396" bestFit="1" customWidth="1"/>
    <col min="1290" max="1290" width="1.6640625" style="396" customWidth="1"/>
    <col min="1291" max="1291" width="11.33203125" style="396" bestFit="1" customWidth="1"/>
    <col min="1292" max="1292" width="3.77734375" style="396" customWidth="1"/>
    <col min="1293" max="1293" width="12.44140625" style="396" bestFit="1" customWidth="1"/>
    <col min="1294" max="1294" width="1.6640625" style="396" customWidth="1"/>
    <col min="1295" max="1295" width="11.109375" style="396" bestFit="1" customWidth="1"/>
    <col min="1296" max="1537" width="6.88671875" style="396"/>
    <col min="1538" max="1538" width="25.33203125" style="396" customWidth="1"/>
    <col min="1539" max="1540" width="6.88671875" style="396"/>
    <col min="1541" max="1541" width="11.6640625" style="396" customWidth="1"/>
    <col min="1542" max="1542" width="10" style="396" bestFit="1" customWidth="1"/>
    <col min="1543" max="1543" width="8.44140625" style="396" customWidth="1"/>
    <col min="1544" max="1544" width="2.21875" style="396" customWidth="1"/>
    <col min="1545" max="1545" width="12.88671875" style="396" bestFit="1" customWidth="1"/>
    <col min="1546" max="1546" width="1.6640625" style="396" customWidth="1"/>
    <col min="1547" max="1547" width="11.33203125" style="396" bestFit="1" customWidth="1"/>
    <col min="1548" max="1548" width="3.77734375" style="396" customWidth="1"/>
    <col min="1549" max="1549" width="12.44140625" style="396" bestFit="1" customWidth="1"/>
    <col min="1550" max="1550" width="1.6640625" style="396" customWidth="1"/>
    <col min="1551" max="1551" width="11.109375" style="396" bestFit="1" customWidth="1"/>
    <col min="1552" max="1793" width="6.88671875" style="396"/>
    <col min="1794" max="1794" width="25.33203125" style="396" customWidth="1"/>
    <col min="1795" max="1796" width="6.88671875" style="396"/>
    <col min="1797" max="1797" width="11.6640625" style="396" customWidth="1"/>
    <col min="1798" max="1798" width="10" style="396" bestFit="1" customWidth="1"/>
    <col min="1799" max="1799" width="8.44140625" style="396" customWidth="1"/>
    <col min="1800" max="1800" width="2.21875" style="396" customWidth="1"/>
    <col min="1801" max="1801" width="12.88671875" style="396" bestFit="1" customWidth="1"/>
    <col min="1802" max="1802" width="1.6640625" style="396" customWidth="1"/>
    <col min="1803" max="1803" width="11.33203125" style="396" bestFit="1" customWidth="1"/>
    <col min="1804" max="1804" width="3.77734375" style="396" customWidth="1"/>
    <col min="1805" max="1805" width="12.44140625" style="396" bestFit="1" customWidth="1"/>
    <col min="1806" max="1806" width="1.6640625" style="396" customWidth="1"/>
    <col min="1807" max="1807" width="11.109375" style="396" bestFit="1" customWidth="1"/>
    <col min="1808" max="2049" width="6.88671875" style="396"/>
    <col min="2050" max="2050" width="25.33203125" style="396" customWidth="1"/>
    <col min="2051" max="2052" width="6.88671875" style="396"/>
    <col min="2053" max="2053" width="11.6640625" style="396" customWidth="1"/>
    <col min="2054" max="2054" width="10" style="396" bestFit="1" customWidth="1"/>
    <col min="2055" max="2055" width="8.44140625" style="396" customWidth="1"/>
    <col min="2056" max="2056" width="2.21875" style="396" customWidth="1"/>
    <col min="2057" max="2057" width="12.88671875" style="396" bestFit="1" customWidth="1"/>
    <col min="2058" max="2058" width="1.6640625" style="396" customWidth="1"/>
    <col min="2059" max="2059" width="11.33203125" style="396" bestFit="1" customWidth="1"/>
    <col min="2060" max="2060" width="3.77734375" style="396" customWidth="1"/>
    <col min="2061" max="2061" width="12.44140625" style="396" bestFit="1" customWidth="1"/>
    <col min="2062" max="2062" width="1.6640625" style="396" customWidth="1"/>
    <col min="2063" max="2063" width="11.109375" style="396" bestFit="1" customWidth="1"/>
    <col min="2064" max="2305" width="6.88671875" style="396"/>
    <col min="2306" max="2306" width="25.33203125" style="396" customWidth="1"/>
    <col min="2307" max="2308" width="6.88671875" style="396"/>
    <col min="2309" max="2309" width="11.6640625" style="396" customWidth="1"/>
    <col min="2310" max="2310" width="10" style="396" bestFit="1" customWidth="1"/>
    <col min="2311" max="2311" width="8.44140625" style="396" customWidth="1"/>
    <col min="2312" max="2312" width="2.21875" style="396" customWidth="1"/>
    <col min="2313" max="2313" width="12.88671875" style="396" bestFit="1" customWidth="1"/>
    <col min="2314" max="2314" width="1.6640625" style="396" customWidth="1"/>
    <col min="2315" max="2315" width="11.33203125" style="396" bestFit="1" customWidth="1"/>
    <col min="2316" max="2316" width="3.77734375" style="396" customWidth="1"/>
    <col min="2317" max="2317" width="12.44140625" style="396" bestFit="1" customWidth="1"/>
    <col min="2318" max="2318" width="1.6640625" style="396" customWidth="1"/>
    <col min="2319" max="2319" width="11.109375" style="396" bestFit="1" customWidth="1"/>
    <col min="2320" max="2561" width="6.88671875" style="396"/>
    <col min="2562" max="2562" width="25.33203125" style="396" customWidth="1"/>
    <col min="2563" max="2564" width="6.88671875" style="396"/>
    <col min="2565" max="2565" width="11.6640625" style="396" customWidth="1"/>
    <col min="2566" max="2566" width="10" style="396" bestFit="1" customWidth="1"/>
    <col min="2567" max="2567" width="8.44140625" style="396" customWidth="1"/>
    <col min="2568" max="2568" width="2.21875" style="396" customWidth="1"/>
    <col min="2569" max="2569" width="12.88671875" style="396" bestFit="1" customWidth="1"/>
    <col min="2570" max="2570" width="1.6640625" style="396" customWidth="1"/>
    <col min="2571" max="2571" width="11.33203125" style="396" bestFit="1" customWidth="1"/>
    <col min="2572" max="2572" width="3.77734375" style="396" customWidth="1"/>
    <col min="2573" max="2573" width="12.44140625" style="396" bestFit="1" customWidth="1"/>
    <col min="2574" max="2574" width="1.6640625" style="396" customWidth="1"/>
    <col min="2575" max="2575" width="11.109375" style="396" bestFit="1" customWidth="1"/>
    <col min="2576" max="2817" width="6.88671875" style="396"/>
    <col min="2818" max="2818" width="25.33203125" style="396" customWidth="1"/>
    <col min="2819" max="2820" width="6.88671875" style="396"/>
    <col min="2821" max="2821" width="11.6640625" style="396" customWidth="1"/>
    <col min="2822" max="2822" width="10" style="396" bestFit="1" customWidth="1"/>
    <col min="2823" max="2823" width="8.44140625" style="396" customWidth="1"/>
    <col min="2824" max="2824" width="2.21875" style="396" customWidth="1"/>
    <col min="2825" max="2825" width="12.88671875" style="396" bestFit="1" customWidth="1"/>
    <col min="2826" max="2826" width="1.6640625" style="396" customWidth="1"/>
    <col min="2827" max="2827" width="11.33203125" style="396" bestFit="1" customWidth="1"/>
    <col min="2828" max="2828" width="3.77734375" style="396" customWidth="1"/>
    <col min="2829" max="2829" width="12.44140625" style="396" bestFit="1" customWidth="1"/>
    <col min="2830" max="2830" width="1.6640625" style="396" customWidth="1"/>
    <col min="2831" max="2831" width="11.109375" style="396" bestFit="1" customWidth="1"/>
    <col min="2832" max="3073" width="6.88671875" style="396"/>
    <col min="3074" max="3074" width="25.33203125" style="396" customWidth="1"/>
    <col min="3075" max="3076" width="6.88671875" style="396"/>
    <col min="3077" max="3077" width="11.6640625" style="396" customWidth="1"/>
    <col min="3078" max="3078" width="10" style="396" bestFit="1" customWidth="1"/>
    <col min="3079" max="3079" width="8.44140625" style="396" customWidth="1"/>
    <col min="3080" max="3080" width="2.21875" style="396" customWidth="1"/>
    <col min="3081" max="3081" width="12.88671875" style="396" bestFit="1" customWidth="1"/>
    <col min="3082" max="3082" width="1.6640625" style="396" customWidth="1"/>
    <col min="3083" max="3083" width="11.33203125" style="396" bestFit="1" customWidth="1"/>
    <col min="3084" max="3084" width="3.77734375" style="396" customWidth="1"/>
    <col min="3085" max="3085" width="12.44140625" style="396" bestFit="1" customWidth="1"/>
    <col min="3086" max="3086" width="1.6640625" style="396" customWidth="1"/>
    <col min="3087" max="3087" width="11.109375" style="396" bestFit="1" customWidth="1"/>
    <col min="3088" max="3329" width="6.88671875" style="396"/>
    <col min="3330" max="3330" width="25.33203125" style="396" customWidth="1"/>
    <col min="3331" max="3332" width="6.88671875" style="396"/>
    <col min="3333" max="3333" width="11.6640625" style="396" customWidth="1"/>
    <col min="3334" max="3334" width="10" style="396" bestFit="1" customWidth="1"/>
    <col min="3335" max="3335" width="8.44140625" style="396" customWidth="1"/>
    <col min="3336" max="3336" width="2.21875" style="396" customWidth="1"/>
    <col min="3337" max="3337" width="12.88671875" style="396" bestFit="1" customWidth="1"/>
    <col min="3338" max="3338" width="1.6640625" style="396" customWidth="1"/>
    <col min="3339" max="3339" width="11.33203125" style="396" bestFit="1" customWidth="1"/>
    <col min="3340" max="3340" width="3.77734375" style="396" customWidth="1"/>
    <col min="3341" max="3341" width="12.44140625" style="396" bestFit="1" customWidth="1"/>
    <col min="3342" max="3342" width="1.6640625" style="396" customWidth="1"/>
    <col min="3343" max="3343" width="11.109375" style="396" bestFit="1" customWidth="1"/>
    <col min="3344" max="3585" width="6.88671875" style="396"/>
    <col min="3586" max="3586" width="25.33203125" style="396" customWidth="1"/>
    <col min="3587" max="3588" width="6.88671875" style="396"/>
    <col min="3589" max="3589" width="11.6640625" style="396" customWidth="1"/>
    <col min="3590" max="3590" width="10" style="396" bestFit="1" customWidth="1"/>
    <col min="3591" max="3591" width="8.44140625" style="396" customWidth="1"/>
    <col min="3592" max="3592" width="2.21875" style="396" customWidth="1"/>
    <col min="3593" max="3593" width="12.88671875" style="396" bestFit="1" customWidth="1"/>
    <col min="3594" max="3594" width="1.6640625" style="396" customWidth="1"/>
    <col min="3595" max="3595" width="11.33203125" style="396" bestFit="1" customWidth="1"/>
    <col min="3596" max="3596" width="3.77734375" style="396" customWidth="1"/>
    <col min="3597" max="3597" width="12.44140625" style="396" bestFit="1" customWidth="1"/>
    <col min="3598" max="3598" width="1.6640625" style="396" customWidth="1"/>
    <col min="3599" max="3599" width="11.109375" style="396" bestFit="1" customWidth="1"/>
    <col min="3600" max="3841" width="6.88671875" style="396"/>
    <col min="3842" max="3842" width="25.33203125" style="396" customWidth="1"/>
    <col min="3843" max="3844" width="6.88671875" style="396"/>
    <col min="3845" max="3845" width="11.6640625" style="396" customWidth="1"/>
    <col min="3846" max="3846" width="10" style="396" bestFit="1" customWidth="1"/>
    <col min="3847" max="3847" width="8.44140625" style="396" customWidth="1"/>
    <col min="3848" max="3848" width="2.21875" style="396" customWidth="1"/>
    <col min="3849" max="3849" width="12.88671875" style="396" bestFit="1" customWidth="1"/>
    <col min="3850" max="3850" width="1.6640625" style="396" customWidth="1"/>
    <col min="3851" max="3851" width="11.33203125" style="396" bestFit="1" customWidth="1"/>
    <col min="3852" max="3852" width="3.77734375" style="396" customWidth="1"/>
    <col min="3853" max="3853" width="12.44140625" style="396" bestFit="1" customWidth="1"/>
    <col min="3854" max="3854" width="1.6640625" style="396" customWidth="1"/>
    <col min="3855" max="3855" width="11.109375" style="396" bestFit="1" customWidth="1"/>
    <col min="3856" max="4097" width="6.88671875" style="396"/>
    <col min="4098" max="4098" width="25.33203125" style="396" customWidth="1"/>
    <col min="4099" max="4100" width="6.88671875" style="396"/>
    <col min="4101" max="4101" width="11.6640625" style="396" customWidth="1"/>
    <col min="4102" max="4102" width="10" style="396" bestFit="1" customWidth="1"/>
    <col min="4103" max="4103" width="8.44140625" style="396" customWidth="1"/>
    <col min="4104" max="4104" width="2.21875" style="396" customWidth="1"/>
    <col min="4105" max="4105" width="12.88671875" style="396" bestFit="1" customWidth="1"/>
    <col min="4106" max="4106" width="1.6640625" style="396" customWidth="1"/>
    <col min="4107" max="4107" width="11.33203125" style="396" bestFit="1" customWidth="1"/>
    <col min="4108" max="4108" width="3.77734375" style="396" customWidth="1"/>
    <col min="4109" max="4109" width="12.44140625" style="396" bestFit="1" customWidth="1"/>
    <col min="4110" max="4110" width="1.6640625" style="396" customWidth="1"/>
    <col min="4111" max="4111" width="11.109375" style="396" bestFit="1" customWidth="1"/>
    <col min="4112" max="4353" width="6.88671875" style="396"/>
    <col min="4354" max="4354" width="25.33203125" style="396" customWidth="1"/>
    <col min="4355" max="4356" width="6.88671875" style="396"/>
    <col min="4357" max="4357" width="11.6640625" style="396" customWidth="1"/>
    <col min="4358" max="4358" width="10" style="396" bestFit="1" customWidth="1"/>
    <col min="4359" max="4359" width="8.44140625" style="396" customWidth="1"/>
    <col min="4360" max="4360" width="2.21875" style="396" customWidth="1"/>
    <col min="4361" max="4361" width="12.88671875" style="396" bestFit="1" customWidth="1"/>
    <col min="4362" max="4362" width="1.6640625" style="396" customWidth="1"/>
    <col min="4363" max="4363" width="11.33203125" style="396" bestFit="1" customWidth="1"/>
    <col min="4364" max="4364" width="3.77734375" style="396" customWidth="1"/>
    <col min="4365" max="4365" width="12.44140625" style="396" bestFit="1" customWidth="1"/>
    <col min="4366" max="4366" width="1.6640625" style="396" customWidth="1"/>
    <col min="4367" max="4367" width="11.109375" style="396" bestFit="1" customWidth="1"/>
    <col min="4368" max="4609" width="6.88671875" style="396"/>
    <col min="4610" max="4610" width="25.33203125" style="396" customWidth="1"/>
    <col min="4611" max="4612" width="6.88671875" style="396"/>
    <col min="4613" max="4613" width="11.6640625" style="396" customWidth="1"/>
    <col min="4614" max="4614" width="10" style="396" bestFit="1" customWidth="1"/>
    <col min="4615" max="4615" width="8.44140625" style="396" customWidth="1"/>
    <col min="4616" max="4616" width="2.21875" style="396" customWidth="1"/>
    <col min="4617" max="4617" width="12.88671875" style="396" bestFit="1" customWidth="1"/>
    <col min="4618" max="4618" width="1.6640625" style="396" customWidth="1"/>
    <col min="4619" max="4619" width="11.33203125" style="396" bestFit="1" customWidth="1"/>
    <col min="4620" max="4620" width="3.77734375" style="396" customWidth="1"/>
    <col min="4621" max="4621" width="12.44140625" style="396" bestFit="1" customWidth="1"/>
    <col min="4622" max="4622" width="1.6640625" style="396" customWidth="1"/>
    <col min="4623" max="4623" width="11.109375" style="396" bestFit="1" customWidth="1"/>
    <col min="4624" max="4865" width="6.88671875" style="396"/>
    <col min="4866" max="4866" width="25.33203125" style="396" customWidth="1"/>
    <col min="4867" max="4868" width="6.88671875" style="396"/>
    <col min="4869" max="4869" width="11.6640625" style="396" customWidth="1"/>
    <col min="4870" max="4870" width="10" style="396" bestFit="1" customWidth="1"/>
    <col min="4871" max="4871" width="8.44140625" style="396" customWidth="1"/>
    <col min="4872" max="4872" width="2.21875" style="396" customWidth="1"/>
    <col min="4873" max="4873" width="12.88671875" style="396" bestFit="1" customWidth="1"/>
    <col min="4874" max="4874" width="1.6640625" style="396" customWidth="1"/>
    <col min="4875" max="4875" width="11.33203125" style="396" bestFit="1" customWidth="1"/>
    <col min="4876" max="4876" width="3.77734375" style="396" customWidth="1"/>
    <col min="4877" max="4877" width="12.44140625" style="396" bestFit="1" customWidth="1"/>
    <col min="4878" max="4878" width="1.6640625" style="396" customWidth="1"/>
    <col min="4879" max="4879" width="11.109375" style="396" bestFit="1" customWidth="1"/>
    <col min="4880" max="5121" width="6.88671875" style="396"/>
    <col min="5122" max="5122" width="25.33203125" style="396" customWidth="1"/>
    <col min="5123" max="5124" width="6.88671875" style="396"/>
    <col min="5125" max="5125" width="11.6640625" style="396" customWidth="1"/>
    <col min="5126" max="5126" width="10" style="396" bestFit="1" customWidth="1"/>
    <col min="5127" max="5127" width="8.44140625" style="396" customWidth="1"/>
    <col min="5128" max="5128" width="2.21875" style="396" customWidth="1"/>
    <col min="5129" max="5129" width="12.88671875" style="396" bestFit="1" customWidth="1"/>
    <col min="5130" max="5130" width="1.6640625" style="396" customWidth="1"/>
    <col min="5131" max="5131" width="11.33203125" style="396" bestFit="1" customWidth="1"/>
    <col min="5132" max="5132" width="3.77734375" style="396" customWidth="1"/>
    <col min="5133" max="5133" width="12.44140625" style="396" bestFit="1" customWidth="1"/>
    <col min="5134" max="5134" width="1.6640625" style="396" customWidth="1"/>
    <col min="5135" max="5135" width="11.109375" style="396" bestFit="1" customWidth="1"/>
    <col min="5136" max="5377" width="6.88671875" style="396"/>
    <col min="5378" max="5378" width="25.33203125" style="396" customWidth="1"/>
    <col min="5379" max="5380" width="6.88671875" style="396"/>
    <col min="5381" max="5381" width="11.6640625" style="396" customWidth="1"/>
    <col min="5382" max="5382" width="10" style="396" bestFit="1" customWidth="1"/>
    <col min="5383" max="5383" width="8.44140625" style="396" customWidth="1"/>
    <col min="5384" max="5384" width="2.21875" style="396" customWidth="1"/>
    <col min="5385" max="5385" width="12.88671875" style="396" bestFit="1" customWidth="1"/>
    <col min="5386" max="5386" width="1.6640625" style="396" customWidth="1"/>
    <col min="5387" max="5387" width="11.33203125" style="396" bestFit="1" customWidth="1"/>
    <col min="5388" max="5388" width="3.77734375" style="396" customWidth="1"/>
    <col min="5389" max="5389" width="12.44140625" style="396" bestFit="1" customWidth="1"/>
    <col min="5390" max="5390" width="1.6640625" style="396" customWidth="1"/>
    <col min="5391" max="5391" width="11.109375" style="396" bestFit="1" customWidth="1"/>
    <col min="5392" max="5633" width="6.88671875" style="396"/>
    <col min="5634" max="5634" width="25.33203125" style="396" customWidth="1"/>
    <col min="5635" max="5636" width="6.88671875" style="396"/>
    <col min="5637" max="5637" width="11.6640625" style="396" customWidth="1"/>
    <col min="5638" max="5638" width="10" style="396" bestFit="1" customWidth="1"/>
    <col min="5639" max="5639" width="8.44140625" style="396" customWidth="1"/>
    <col min="5640" max="5640" width="2.21875" style="396" customWidth="1"/>
    <col min="5641" max="5641" width="12.88671875" style="396" bestFit="1" customWidth="1"/>
    <col min="5642" max="5642" width="1.6640625" style="396" customWidth="1"/>
    <col min="5643" max="5643" width="11.33203125" style="396" bestFit="1" customWidth="1"/>
    <col min="5644" max="5644" width="3.77734375" style="396" customWidth="1"/>
    <col min="5645" max="5645" width="12.44140625" style="396" bestFit="1" customWidth="1"/>
    <col min="5646" max="5646" width="1.6640625" style="396" customWidth="1"/>
    <col min="5647" max="5647" width="11.109375" style="396" bestFit="1" customWidth="1"/>
    <col min="5648" max="5889" width="6.88671875" style="396"/>
    <col min="5890" max="5890" width="25.33203125" style="396" customWidth="1"/>
    <col min="5891" max="5892" width="6.88671875" style="396"/>
    <col min="5893" max="5893" width="11.6640625" style="396" customWidth="1"/>
    <col min="5894" max="5894" width="10" style="396" bestFit="1" customWidth="1"/>
    <col min="5895" max="5895" width="8.44140625" style="396" customWidth="1"/>
    <col min="5896" max="5896" width="2.21875" style="396" customWidth="1"/>
    <col min="5897" max="5897" width="12.88671875" style="396" bestFit="1" customWidth="1"/>
    <col min="5898" max="5898" width="1.6640625" style="396" customWidth="1"/>
    <col min="5899" max="5899" width="11.33203125" style="396" bestFit="1" customWidth="1"/>
    <col min="5900" max="5900" width="3.77734375" style="396" customWidth="1"/>
    <col min="5901" max="5901" width="12.44140625" style="396" bestFit="1" customWidth="1"/>
    <col min="5902" max="5902" width="1.6640625" style="396" customWidth="1"/>
    <col min="5903" max="5903" width="11.109375" style="396" bestFit="1" customWidth="1"/>
    <col min="5904" max="6145" width="6.88671875" style="396"/>
    <col min="6146" max="6146" width="25.33203125" style="396" customWidth="1"/>
    <col min="6147" max="6148" width="6.88671875" style="396"/>
    <col min="6149" max="6149" width="11.6640625" style="396" customWidth="1"/>
    <col min="6150" max="6150" width="10" style="396" bestFit="1" customWidth="1"/>
    <col min="6151" max="6151" width="8.44140625" style="396" customWidth="1"/>
    <col min="6152" max="6152" width="2.21875" style="396" customWidth="1"/>
    <col min="6153" max="6153" width="12.88671875" style="396" bestFit="1" customWidth="1"/>
    <col min="6154" max="6154" width="1.6640625" style="396" customWidth="1"/>
    <col min="6155" max="6155" width="11.33203125" style="396" bestFit="1" customWidth="1"/>
    <col min="6156" max="6156" width="3.77734375" style="396" customWidth="1"/>
    <col min="6157" max="6157" width="12.44140625" style="396" bestFit="1" customWidth="1"/>
    <col min="6158" max="6158" width="1.6640625" style="396" customWidth="1"/>
    <col min="6159" max="6159" width="11.109375" style="396" bestFit="1" customWidth="1"/>
    <col min="6160" max="6401" width="6.88671875" style="396"/>
    <col min="6402" max="6402" width="25.33203125" style="396" customWidth="1"/>
    <col min="6403" max="6404" width="6.88671875" style="396"/>
    <col min="6405" max="6405" width="11.6640625" style="396" customWidth="1"/>
    <col min="6406" max="6406" width="10" style="396" bestFit="1" customWidth="1"/>
    <col min="6407" max="6407" width="8.44140625" style="396" customWidth="1"/>
    <col min="6408" max="6408" width="2.21875" style="396" customWidth="1"/>
    <col min="6409" max="6409" width="12.88671875" style="396" bestFit="1" customWidth="1"/>
    <col min="6410" max="6410" width="1.6640625" style="396" customWidth="1"/>
    <col min="6411" max="6411" width="11.33203125" style="396" bestFit="1" customWidth="1"/>
    <col min="6412" max="6412" width="3.77734375" style="396" customWidth="1"/>
    <col min="6413" max="6413" width="12.44140625" style="396" bestFit="1" customWidth="1"/>
    <col min="6414" max="6414" width="1.6640625" style="396" customWidth="1"/>
    <col min="6415" max="6415" width="11.109375" style="396" bestFit="1" customWidth="1"/>
    <col min="6416" max="6657" width="6.88671875" style="396"/>
    <col min="6658" max="6658" width="25.33203125" style="396" customWidth="1"/>
    <col min="6659" max="6660" width="6.88671875" style="396"/>
    <col min="6661" max="6661" width="11.6640625" style="396" customWidth="1"/>
    <col min="6662" max="6662" width="10" style="396" bestFit="1" customWidth="1"/>
    <col min="6663" max="6663" width="8.44140625" style="396" customWidth="1"/>
    <col min="6664" max="6664" width="2.21875" style="396" customWidth="1"/>
    <col min="6665" max="6665" width="12.88671875" style="396" bestFit="1" customWidth="1"/>
    <col min="6666" max="6666" width="1.6640625" style="396" customWidth="1"/>
    <col min="6667" max="6667" width="11.33203125" style="396" bestFit="1" customWidth="1"/>
    <col min="6668" max="6668" width="3.77734375" style="396" customWidth="1"/>
    <col min="6669" max="6669" width="12.44140625" style="396" bestFit="1" customWidth="1"/>
    <col min="6670" max="6670" width="1.6640625" style="396" customWidth="1"/>
    <col min="6671" max="6671" width="11.109375" style="396" bestFit="1" customWidth="1"/>
    <col min="6672" max="6913" width="6.88671875" style="396"/>
    <col min="6914" max="6914" width="25.33203125" style="396" customWidth="1"/>
    <col min="6915" max="6916" width="6.88671875" style="396"/>
    <col min="6917" max="6917" width="11.6640625" style="396" customWidth="1"/>
    <col min="6918" max="6918" width="10" style="396" bestFit="1" customWidth="1"/>
    <col min="6919" max="6919" width="8.44140625" style="396" customWidth="1"/>
    <col min="6920" max="6920" width="2.21875" style="396" customWidth="1"/>
    <col min="6921" max="6921" width="12.88671875" style="396" bestFit="1" customWidth="1"/>
    <col min="6922" max="6922" width="1.6640625" style="396" customWidth="1"/>
    <col min="6923" max="6923" width="11.33203125" style="396" bestFit="1" customWidth="1"/>
    <col min="6924" max="6924" width="3.77734375" style="396" customWidth="1"/>
    <col min="6925" max="6925" width="12.44140625" style="396" bestFit="1" customWidth="1"/>
    <col min="6926" max="6926" width="1.6640625" style="396" customWidth="1"/>
    <col min="6927" max="6927" width="11.109375" style="396" bestFit="1" customWidth="1"/>
    <col min="6928" max="7169" width="6.88671875" style="396"/>
    <col min="7170" max="7170" width="25.33203125" style="396" customWidth="1"/>
    <col min="7171" max="7172" width="6.88671875" style="396"/>
    <col min="7173" max="7173" width="11.6640625" style="396" customWidth="1"/>
    <col min="7174" max="7174" width="10" style="396" bestFit="1" customWidth="1"/>
    <col min="7175" max="7175" width="8.44140625" style="396" customWidth="1"/>
    <col min="7176" max="7176" width="2.21875" style="396" customWidth="1"/>
    <col min="7177" max="7177" width="12.88671875" style="396" bestFit="1" customWidth="1"/>
    <col min="7178" max="7178" width="1.6640625" style="396" customWidth="1"/>
    <col min="7179" max="7179" width="11.33203125" style="396" bestFit="1" customWidth="1"/>
    <col min="7180" max="7180" width="3.77734375" style="396" customWidth="1"/>
    <col min="7181" max="7181" width="12.44140625" style="396" bestFit="1" customWidth="1"/>
    <col min="7182" max="7182" width="1.6640625" style="396" customWidth="1"/>
    <col min="7183" max="7183" width="11.109375" style="396" bestFit="1" customWidth="1"/>
    <col min="7184" max="7425" width="6.88671875" style="396"/>
    <col min="7426" max="7426" width="25.33203125" style="396" customWidth="1"/>
    <col min="7427" max="7428" width="6.88671875" style="396"/>
    <col min="7429" max="7429" width="11.6640625" style="396" customWidth="1"/>
    <col min="7430" max="7430" width="10" style="396" bestFit="1" customWidth="1"/>
    <col min="7431" max="7431" width="8.44140625" style="396" customWidth="1"/>
    <col min="7432" max="7432" width="2.21875" style="396" customWidth="1"/>
    <col min="7433" max="7433" width="12.88671875" style="396" bestFit="1" customWidth="1"/>
    <col min="7434" max="7434" width="1.6640625" style="396" customWidth="1"/>
    <col min="7435" max="7435" width="11.33203125" style="396" bestFit="1" customWidth="1"/>
    <col min="7436" max="7436" width="3.77734375" style="396" customWidth="1"/>
    <col min="7437" max="7437" width="12.44140625" style="396" bestFit="1" customWidth="1"/>
    <col min="7438" max="7438" width="1.6640625" style="396" customWidth="1"/>
    <col min="7439" max="7439" width="11.109375" style="396" bestFit="1" customWidth="1"/>
    <col min="7440" max="7681" width="6.88671875" style="396"/>
    <col min="7682" max="7682" width="25.33203125" style="396" customWidth="1"/>
    <col min="7683" max="7684" width="6.88671875" style="396"/>
    <col min="7685" max="7685" width="11.6640625" style="396" customWidth="1"/>
    <col min="7686" max="7686" width="10" style="396" bestFit="1" customWidth="1"/>
    <col min="7687" max="7687" width="8.44140625" style="396" customWidth="1"/>
    <col min="7688" max="7688" width="2.21875" style="396" customWidth="1"/>
    <col min="7689" max="7689" width="12.88671875" style="396" bestFit="1" customWidth="1"/>
    <col min="7690" max="7690" width="1.6640625" style="396" customWidth="1"/>
    <col min="7691" max="7691" width="11.33203125" style="396" bestFit="1" customWidth="1"/>
    <col min="7692" max="7692" width="3.77734375" style="396" customWidth="1"/>
    <col min="7693" max="7693" width="12.44140625" style="396" bestFit="1" customWidth="1"/>
    <col min="7694" max="7694" width="1.6640625" style="396" customWidth="1"/>
    <col min="7695" max="7695" width="11.109375" style="396" bestFit="1" customWidth="1"/>
    <col min="7696" max="7937" width="6.88671875" style="396"/>
    <col min="7938" max="7938" width="25.33203125" style="396" customWidth="1"/>
    <col min="7939" max="7940" width="6.88671875" style="396"/>
    <col min="7941" max="7941" width="11.6640625" style="396" customWidth="1"/>
    <col min="7942" max="7942" width="10" style="396" bestFit="1" customWidth="1"/>
    <col min="7943" max="7943" width="8.44140625" style="396" customWidth="1"/>
    <col min="7944" max="7944" width="2.21875" style="396" customWidth="1"/>
    <col min="7945" max="7945" width="12.88671875" style="396" bestFit="1" customWidth="1"/>
    <col min="7946" max="7946" width="1.6640625" style="396" customWidth="1"/>
    <col min="7947" max="7947" width="11.33203125" style="396" bestFit="1" customWidth="1"/>
    <col min="7948" max="7948" width="3.77734375" style="396" customWidth="1"/>
    <col min="7949" max="7949" width="12.44140625" style="396" bestFit="1" customWidth="1"/>
    <col min="7950" max="7950" width="1.6640625" style="396" customWidth="1"/>
    <col min="7951" max="7951" width="11.109375" style="396" bestFit="1" customWidth="1"/>
    <col min="7952" max="8193" width="6.88671875" style="396"/>
    <col min="8194" max="8194" width="25.33203125" style="396" customWidth="1"/>
    <col min="8195" max="8196" width="6.88671875" style="396"/>
    <col min="8197" max="8197" width="11.6640625" style="396" customWidth="1"/>
    <col min="8198" max="8198" width="10" style="396" bestFit="1" customWidth="1"/>
    <col min="8199" max="8199" width="8.44140625" style="396" customWidth="1"/>
    <col min="8200" max="8200" width="2.21875" style="396" customWidth="1"/>
    <col min="8201" max="8201" width="12.88671875" style="396" bestFit="1" customWidth="1"/>
    <col min="8202" max="8202" width="1.6640625" style="396" customWidth="1"/>
    <col min="8203" max="8203" width="11.33203125" style="396" bestFit="1" customWidth="1"/>
    <col min="8204" max="8204" width="3.77734375" style="396" customWidth="1"/>
    <col min="8205" max="8205" width="12.44140625" style="396" bestFit="1" customWidth="1"/>
    <col min="8206" max="8206" width="1.6640625" style="396" customWidth="1"/>
    <col min="8207" max="8207" width="11.109375" style="396" bestFit="1" customWidth="1"/>
    <col min="8208" max="8449" width="6.88671875" style="396"/>
    <col min="8450" max="8450" width="25.33203125" style="396" customWidth="1"/>
    <col min="8451" max="8452" width="6.88671875" style="396"/>
    <col min="8453" max="8453" width="11.6640625" style="396" customWidth="1"/>
    <col min="8454" max="8454" width="10" style="396" bestFit="1" customWidth="1"/>
    <col min="8455" max="8455" width="8.44140625" style="396" customWidth="1"/>
    <col min="8456" max="8456" width="2.21875" style="396" customWidth="1"/>
    <col min="8457" max="8457" width="12.88671875" style="396" bestFit="1" customWidth="1"/>
    <col min="8458" max="8458" width="1.6640625" style="396" customWidth="1"/>
    <col min="8459" max="8459" width="11.33203125" style="396" bestFit="1" customWidth="1"/>
    <col min="8460" max="8460" width="3.77734375" style="396" customWidth="1"/>
    <col min="8461" max="8461" width="12.44140625" style="396" bestFit="1" customWidth="1"/>
    <col min="8462" max="8462" width="1.6640625" style="396" customWidth="1"/>
    <col min="8463" max="8463" width="11.109375" style="396" bestFit="1" customWidth="1"/>
    <col min="8464" max="8705" width="6.88671875" style="396"/>
    <col min="8706" max="8706" width="25.33203125" style="396" customWidth="1"/>
    <col min="8707" max="8708" width="6.88671875" style="396"/>
    <col min="8709" max="8709" width="11.6640625" style="396" customWidth="1"/>
    <col min="8710" max="8710" width="10" style="396" bestFit="1" customWidth="1"/>
    <col min="8711" max="8711" width="8.44140625" style="396" customWidth="1"/>
    <col min="8712" max="8712" width="2.21875" style="396" customWidth="1"/>
    <col min="8713" max="8713" width="12.88671875" style="396" bestFit="1" customWidth="1"/>
    <col min="8714" max="8714" width="1.6640625" style="396" customWidth="1"/>
    <col min="8715" max="8715" width="11.33203125" style="396" bestFit="1" customWidth="1"/>
    <col min="8716" max="8716" width="3.77734375" style="396" customWidth="1"/>
    <col min="8717" max="8717" width="12.44140625" style="396" bestFit="1" customWidth="1"/>
    <col min="8718" max="8718" width="1.6640625" style="396" customWidth="1"/>
    <col min="8719" max="8719" width="11.109375" style="396" bestFit="1" customWidth="1"/>
    <col min="8720" max="8961" width="6.88671875" style="396"/>
    <col min="8962" max="8962" width="25.33203125" style="396" customWidth="1"/>
    <col min="8963" max="8964" width="6.88671875" style="396"/>
    <col min="8965" max="8965" width="11.6640625" style="396" customWidth="1"/>
    <col min="8966" max="8966" width="10" style="396" bestFit="1" customWidth="1"/>
    <col min="8967" max="8967" width="8.44140625" style="396" customWidth="1"/>
    <col min="8968" max="8968" width="2.21875" style="396" customWidth="1"/>
    <col min="8969" max="8969" width="12.88671875" style="396" bestFit="1" customWidth="1"/>
    <col min="8970" max="8970" width="1.6640625" style="396" customWidth="1"/>
    <col min="8971" max="8971" width="11.33203125" style="396" bestFit="1" customWidth="1"/>
    <col min="8972" max="8972" width="3.77734375" style="396" customWidth="1"/>
    <col min="8973" max="8973" width="12.44140625" style="396" bestFit="1" customWidth="1"/>
    <col min="8974" max="8974" width="1.6640625" style="396" customWidth="1"/>
    <col min="8975" max="8975" width="11.109375" style="396" bestFit="1" customWidth="1"/>
    <col min="8976" max="9217" width="6.88671875" style="396"/>
    <col min="9218" max="9218" width="25.33203125" style="396" customWidth="1"/>
    <col min="9219" max="9220" width="6.88671875" style="396"/>
    <col min="9221" max="9221" width="11.6640625" style="396" customWidth="1"/>
    <col min="9222" max="9222" width="10" style="396" bestFit="1" customWidth="1"/>
    <col min="9223" max="9223" width="8.44140625" style="396" customWidth="1"/>
    <col min="9224" max="9224" width="2.21875" style="396" customWidth="1"/>
    <col min="9225" max="9225" width="12.88671875" style="396" bestFit="1" customWidth="1"/>
    <col min="9226" max="9226" width="1.6640625" style="396" customWidth="1"/>
    <col min="9227" max="9227" width="11.33203125" style="396" bestFit="1" customWidth="1"/>
    <col min="9228" max="9228" width="3.77734375" style="396" customWidth="1"/>
    <col min="9229" max="9229" width="12.44140625" style="396" bestFit="1" customWidth="1"/>
    <col min="9230" max="9230" width="1.6640625" style="396" customWidth="1"/>
    <col min="9231" max="9231" width="11.109375" style="396" bestFit="1" customWidth="1"/>
    <col min="9232" max="9473" width="6.88671875" style="396"/>
    <col min="9474" max="9474" width="25.33203125" style="396" customWidth="1"/>
    <col min="9475" max="9476" width="6.88671875" style="396"/>
    <col min="9477" max="9477" width="11.6640625" style="396" customWidth="1"/>
    <col min="9478" max="9478" width="10" style="396" bestFit="1" customWidth="1"/>
    <col min="9479" max="9479" width="8.44140625" style="396" customWidth="1"/>
    <col min="9480" max="9480" width="2.21875" style="396" customWidth="1"/>
    <col min="9481" max="9481" width="12.88671875" style="396" bestFit="1" customWidth="1"/>
    <col min="9482" max="9482" width="1.6640625" style="396" customWidth="1"/>
    <col min="9483" max="9483" width="11.33203125" style="396" bestFit="1" customWidth="1"/>
    <col min="9484" max="9484" width="3.77734375" style="396" customWidth="1"/>
    <col min="9485" max="9485" width="12.44140625" style="396" bestFit="1" customWidth="1"/>
    <col min="9486" max="9486" width="1.6640625" style="396" customWidth="1"/>
    <col min="9487" max="9487" width="11.109375" style="396" bestFit="1" customWidth="1"/>
    <col min="9488" max="9729" width="6.88671875" style="396"/>
    <col min="9730" max="9730" width="25.33203125" style="396" customWidth="1"/>
    <col min="9731" max="9732" width="6.88671875" style="396"/>
    <col min="9733" max="9733" width="11.6640625" style="396" customWidth="1"/>
    <col min="9734" max="9734" width="10" style="396" bestFit="1" customWidth="1"/>
    <col min="9735" max="9735" width="8.44140625" style="396" customWidth="1"/>
    <col min="9736" max="9736" width="2.21875" style="396" customWidth="1"/>
    <col min="9737" max="9737" width="12.88671875" style="396" bestFit="1" customWidth="1"/>
    <col min="9738" max="9738" width="1.6640625" style="396" customWidth="1"/>
    <col min="9739" max="9739" width="11.33203125" style="396" bestFit="1" customWidth="1"/>
    <col min="9740" max="9740" width="3.77734375" style="396" customWidth="1"/>
    <col min="9741" max="9741" width="12.44140625" style="396" bestFit="1" customWidth="1"/>
    <col min="9742" max="9742" width="1.6640625" style="396" customWidth="1"/>
    <col min="9743" max="9743" width="11.109375" style="396" bestFit="1" customWidth="1"/>
    <col min="9744" max="9985" width="6.88671875" style="396"/>
    <col min="9986" max="9986" width="25.33203125" style="396" customWidth="1"/>
    <col min="9987" max="9988" width="6.88671875" style="396"/>
    <col min="9989" max="9989" width="11.6640625" style="396" customWidth="1"/>
    <col min="9990" max="9990" width="10" style="396" bestFit="1" customWidth="1"/>
    <col min="9991" max="9991" width="8.44140625" style="396" customWidth="1"/>
    <col min="9992" max="9992" width="2.21875" style="396" customWidth="1"/>
    <col min="9993" max="9993" width="12.88671875" style="396" bestFit="1" customWidth="1"/>
    <col min="9994" max="9994" width="1.6640625" style="396" customWidth="1"/>
    <col min="9995" max="9995" width="11.33203125" style="396" bestFit="1" customWidth="1"/>
    <col min="9996" max="9996" width="3.77734375" style="396" customWidth="1"/>
    <col min="9997" max="9997" width="12.44140625" style="396" bestFit="1" customWidth="1"/>
    <col min="9998" max="9998" width="1.6640625" style="396" customWidth="1"/>
    <col min="9999" max="9999" width="11.109375" style="396" bestFit="1" customWidth="1"/>
    <col min="10000" max="10241" width="6.88671875" style="396"/>
    <col min="10242" max="10242" width="25.33203125" style="396" customWidth="1"/>
    <col min="10243" max="10244" width="6.88671875" style="396"/>
    <col min="10245" max="10245" width="11.6640625" style="396" customWidth="1"/>
    <col min="10246" max="10246" width="10" style="396" bestFit="1" customWidth="1"/>
    <col min="10247" max="10247" width="8.44140625" style="396" customWidth="1"/>
    <col min="10248" max="10248" width="2.21875" style="396" customWidth="1"/>
    <col min="10249" max="10249" width="12.88671875" style="396" bestFit="1" customWidth="1"/>
    <col min="10250" max="10250" width="1.6640625" style="396" customWidth="1"/>
    <col min="10251" max="10251" width="11.33203125" style="396" bestFit="1" customWidth="1"/>
    <col min="10252" max="10252" width="3.77734375" style="396" customWidth="1"/>
    <col min="10253" max="10253" width="12.44140625" style="396" bestFit="1" customWidth="1"/>
    <col min="10254" max="10254" width="1.6640625" style="396" customWidth="1"/>
    <col min="10255" max="10255" width="11.109375" style="396" bestFit="1" customWidth="1"/>
    <col min="10256" max="10497" width="6.88671875" style="396"/>
    <col min="10498" max="10498" width="25.33203125" style="396" customWidth="1"/>
    <col min="10499" max="10500" width="6.88671875" style="396"/>
    <col min="10501" max="10501" width="11.6640625" style="396" customWidth="1"/>
    <col min="10502" max="10502" width="10" style="396" bestFit="1" customWidth="1"/>
    <col min="10503" max="10503" width="8.44140625" style="396" customWidth="1"/>
    <col min="10504" max="10504" width="2.21875" style="396" customWidth="1"/>
    <col min="10505" max="10505" width="12.88671875" style="396" bestFit="1" customWidth="1"/>
    <col min="10506" max="10506" width="1.6640625" style="396" customWidth="1"/>
    <col min="10507" max="10507" width="11.33203125" style="396" bestFit="1" customWidth="1"/>
    <col min="10508" max="10508" width="3.77734375" style="396" customWidth="1"/>
    <col min="10509" max="10509" width="12.44140625" style="396" bestFit="1" customWidth="1"/>
    <col min="10510" max="10510" width="1.6640625" style="396" customWidth="1"/>
    <col min="10511" max="10511" width="11.109375" style="396" bestFit="1" customWidth="1"/>
    <col min="10512" max="10753" width="6.88671875" style="396"/>
    <col min="10754" max="10754" width="25.33203125" style="396" customWidth="1"/>
    <col min="10755" max="10756" width="6.88671875" style="396"/>
    <col min="10757" max="10757" width="11.6640625" style="396" customWidth="1"/>
    <col min="10758" max="10758" width="10" style="396" bestFit="1" customWidth="1"/>
    <col min="10759" max="10759" width="8.44140625" style="396" customWidth="1"/>
    <col min="10760" max="10760" width="2.21875" style="396" customWidth="1"/>
    <col min="10761" max="10761" width="12.88671875" style="396" bestFit="1" customWidth="1"/>
    <col min="10762" max="10762" width="1.6640625" style="396" customWidth="1"/>
    <col min="10763" max="10763" width="11.33203125" style="396" bestFit="1" customWidth="1"/>
    <col min="10764" max="10764" width="3.77734375" style="396" customWidth="1"/>
    <col min="10765" max="10765" width="12.44140625" style="396" bestFit="1" customWidth="1"/>
    <col min="10766" max="10766" width="1.6640625" style="396" customWidth="1"/>
    <col min="10767" max="10767" width="11.109375" style="396" bestFit="1" customWidth="1"/>
    <col min="10768" max="11009" width="6.88671875" style="396"/>
    <col min="11010" max="11010" width="25.33203125" style="396" customWidth="1"/>
    <col min="11011" max="11012" width="6.88671875" style="396"/>
    <col min="11013" max="11013" width="11.6640625" style="396" customWidth="1"/>
    <col min="11014" max="11014" width="10" style="396" bestFit="1" customWidth="1"/>
    <col min="11015" max="11015" width="8.44140625" style="396" customWidth="1"/>
    <col min="11016" max="11016" width="2.21875" style="396" customWidth="1"/>
    <col min="11017" max="11017" width="12.88671875" style="396" bestFit="1" customWidth="1"/>
    <col min="11018" max="11018" width="1.6640625" style="396" customWidth="1"/>
    <col min="11019" max="11019" width="11.33203125" style="396" bestFit="1" customWidth="1"/>
    <col min="11020" max="11020" width="3.77734375" style="396" customWidth="1"/>
    <col min="11021" max="11021" width="12.44140625" style="396" bestFit="1" customWidth="1"/>
    <col min="11022" max="11022" width="1.6640625" style="396" customWidth="1"/>
    <col min="11023" max="11023" width="11.109375" style="396" bestFit="1" customWidth="1"/>
    <col min="11024" max="11265" width="6.88671875" style="396"/>
    <col min="11266" max="11266" width="25.33203125" style="396" customWidth="1"/>
    <col min="11267" max="11268" width="6.88671875" style="396"/>
    <col min="11269" max="11269" width="11.6640625" style="396" customWidth="1"/>
    <col min="11270" max="11270" width="10" style="396" bestFit="1" customWidth="1"/>
    <col min="11271" max="11271" width="8.44140625" style="396" customWidth="1"/>
    <col min="11272" max="11272" width="2.21875" style="396" customWidth="1"/>
    <col min="11273" max="11273" width="12.88671875" style="396" bestFit="1" customWidth="1"/>
    <col min="11274" max="11274" width="1.6640625" style="396" customWidth="1"/>
    <col min="11275" max="11275" width="11.33203125" style="396" bestFit="1" customWidth="1"/>
    <col min="11276" max="11276" width="3.77734375" style="396" customWidth="1"/>
    <col min="11277" max="11277" width="12.44140625" style="396" bestFit="1" customWidth="1"/>
    <col min="11278" max="11278" width="1.6640625" style="396" customWidth="1"/>
    <col min="11279" max="11279" width="11.109375" style="396" bestFit="1" customWidth="1"/>
    <col min="11280" max="11521" width="6.88671875" style="396"/>
    <col min="11522" max="11522" width="25.33203125" style="396" customWidth="1"/>
    <col min="11523" max="11524" width="6.88671875" style="396"/>
    <col min="11525" max="11525" width="11.6640625" style="396" customWidth="1"/>
    <col min="11526" max="11526" width="10" style="396" bestFit="1" customWidth="1"/>
    <col min="11527" max="11527" width="8.44140625" style="396" customWidth="1"/>
    <col min="11528" max="11528" width="2.21875" style="396" customWidth="1"/>
    <col min="11529" max="11529" width="12.88671875" style="396" bestFit="1" customWidth="1"/>
    <col min="11530" max="11530" width="1.6640625" style="396" customWidth="1"/>
    <col min="11531" max="11531" width="11.33203125" style="396" bestFit="1" customWidth="1"/>
    <col min="11532" max="11532" width="3.77734375" style="396" customWidth="1"/>
    <col min="11533" max="11533" width="12.44140625" style="396" bestFit="1" customWidth="1"/>
    <col min="11534" max="11534" width="1.6640625" style="396" customWidth="1"/>
    <col min="11535" max="11535" width="11.109375" style="396" bestFit="1" customWidth="1"/>
    <col min="11536" max="11777" width="6.88671875" style="396"/>
    <col min="11778" max="11778" width="25.33203125" style="396" customWidth="1"/>
    <col min="11779" max="11780" width="6.88671875" style="396"/>
    <col min="11781" max="11781" width="11.6640625" style="396" customWidth="1"/>
    <col min="11782" max="11782" width="10" style="396" bestFit="1" customWidth="1"/>
    <col min="11783" max="11783" width="8.44140625" style="396" customWidth="1"/>
    <col min="11784" max="11784" width="2.21875" style="396" customWidth="1"/>
    <col min="11785" max="11785" width="12.88671875" style="396" bestFit="1" customWidth="1"/>
    <col min="11786" max="11786" width="1.6640625" style="396" customWidth="1"/>
    <col min="11787" max="11787" width="11.33203125" style="396" bestFit="1" customWidth="1"/>
    <col min="11788" max="11788" width="3.77734375" style="396" customWidth="1"/>
    <col min="11789" max="11789" width="12.44140625" style="396" bestFit="1" customWidth="1"/>
    <col min="11790" max="11790" width="1.6640625" style="396" customWidth="1"/>
    <col min="11791" max="11791" width="11.109375" style="396" bestFit="1" customWidth="1"/>
    <col min="11792" max="12033" width="6.88671875" style="396"/>
    <col min="12034" max="12034" width="25.33203125" style="396" customWidth="1"/>
    <col min="12035" max="12036" width="6.88671875" style="396"/>
    <col min="12037" max="12037" width="11.6640625" style="396" customWidth="1"/>
    <col min="12038" max="12038" width="10" style="396" bestFit="1" customWidth="1"/>
    <col min="12039" max="12039" width="8.44140625" style="396" customWidth="1"/>
    <col min="12040" max="12040" width="2.21875" style="396" customWidth="1"/>
    <col min="12041" max="12041" width="12.88671875" style="396" bestFit="1" customWidth="1"/>
    <col min="12042" max="12042" width="1.6640625" style="396" customWidth="1"/>
    <col min="12043" max="12043" width="11.33203125" style="396" bestFit="1" customWidth="1"/>
    <col min="12044" max="12044" width="3.77734375" style="396" customWidth="1"/>
    <col min="12045" max="12045" width="12.44140625" style="396" bestFit="1" customWidth="1"/>
    <col min="12046" max="12046" width="1.6640625" style="396" customWidth="1"/>
    <col min="12047" max="12047" width="11.109375" style="396" bestFit="1" customWidth="1"/>
    <col min="12048" max="12289" width="6.88671875" style="396"/>
    <col min="12290" max="12290" width="25.33203125" style="396" customWidth="1"/>
    <col min="12291" max="12292" width="6.88671875" style="396"/>
    <col min="12293" max="12293" width="11.6640625" style="396" customWidth="1"/>
    <col min="12294" max="12294" width="10" style="396" bestFit="1" customWidth="1"/>
    <col min="12295" max="12295" width="8.44140625" style="396" customWidth="1"/>
    <col min="12296" max="12296" width="2.21875" style="396" customWidth="1"/>
    <col min="12297" max="12297" width="12.88671875" style="396" bestFit="1" customWidth="1"/>
    <col min="12298" max="12298" width="1.6640625" style="396" customWidth="1"/>
    <col min="12299" max="12299" width="11.33203125" style="396" bestFit="1" customWidth="1"/>
    <col min="12300" max="12300" width="3.77734375" style="396" customWidth="1"/>
    <col min="12301" max="12301" width="12.44140625" style="396" bestFit="1" customWidth="1"/>
    <col min="12302" max="12302" width="1.6640625" style="396" customWidth="1"/>
    <col min="12303" max="12303" width="11.109375" style="396" bestFit="1" customWidth="1"/>
    <col min="12304" max="12545" width="6.88671875" style="396"/>
    <col min="12546" max="12546" width="25.33203125" style="396" customWidth="1"/>
    <col min="12547" max="12548" width="6.88671875" style="396"/>
    <col min="12549" max="12549" width="11.6640625" style="396" customWidth="1"/>
    <col min="12550" max="12550" width="10" style="396" bestFit="1" customWidth="1"/>
    <col min="12551" max="12551" width="8.44140625" style="396" customWidth="1"/>
    <col min="12552" max="12552" width="2.21875" style="396" customWidth="1"/>
    <col min="12553" max="12553" width="12.88671875" style="396" bestFit="1" customWidth="1"/>
    <col min="12554" max="12554" width="1.6640625" style="396" customWidth="1"/>
    <col min="12555" max="12555" width="11.33203125" style="396" bestFit="1" customWidth="1"/>
    <col min="12556" max="12556" width="3.77734375" style="396" customWidth="1"/>
    <col min="12557" max="12557" width="12.44140625" style="396" bestFit="1" customWidth="1"/>
    <col min="12558" max="12558" width="1.6640625" style="396" customWidth="1"/>
    <col min="12559" max="12559" width="11.109375" style="396" bestFit="1" customWidth="1"/>
    <col min="12560" max="12801" width="6.88671875" style="396"/>
    <col min="12802" max="12802" width="25.33203125" style="396" customWidth="1"/>
    <col min="12803" max="12804" width="6.88671875" style="396"/>
    <col min="12805" max="12805" width="11.6640625" style="396" customWidth="1"/>
    <col min="12806" max="12806" width="10" style="396" bestFit="1" customWidth="1"/>
    <col min="12807" max="12807" width="8.44140625" style="396" customWidth="1"/>
    <col min="12808" max="12808" width="2.21875" style="396" customWidth="1"/>
    <col min="12809" max="12809" width="12.88671875" style="396" bestFit="1" customWidth="1"/>
    <col min="12810" max="12810" width="1.6640625" style="396" customWidth="1"/>
    <col min="12811" max="12811" width="11.33203125" style="396" bestFit="1" customWidth="1"/>
    <col min="12812" max="12812" width="3.77734375" style="396" customWidth="1"/>
    <col min="12813" max="12813" width="12.44140625" style="396" bestFit="1" customWidth="1"/>
    <col min="12814" max="12814" width="1.6640625" style="396" customWidth="1"/>
    <col min="12815" max="12815" width="11.109375" style="396" bestFit="1" customWidth="1"/>
    <col min="12816" max="13057" width="6.88671875" style="396"/>
    <col min="13058" max="13058" width="25.33203125" style="396" customWidth="1"/>
    <col min="13059" max="13060" width="6.88671875" style="396"/>
    <col min="13061" max="13061" width="11.6640625" style="396" customWidth="1"/>
    <col min="13062" max="13062" width="10" style="396" bestFit="1" customWidth="1"/>
    <col min="13063" max="13063" width="8.44140625" style="396" customWidth="1"/>
    <col min="13064" max="13064" width="2.21875" style="396" customWidth="1"/>
    <col min="13065" max="13065" width="12.88671875" style="396" bestFit="1" customWidth="1"/>
    <col min="13066" max="13066" width="1.6640625" style="396" customWidth="1"/>
    <col min="13067" max="13067" width="11.33203125" style="396" bestFit="1" customWidth="1"/>
    <col min="13068" max="13068" width="3.77734375" style="396" customWidth="1"/>
    <col min="13069" max="13069" width="12.44140625" style="396" bestFit="1" customWidth="1"/>
    <col min="13070" max="13070" width="1.6640625" style="396" customWidth="1"/>
    <col min="13071" max="13071" width="11.109375" style="396" bestFit="1" customWidth="1"/>
    <col min="13072" max="13313" width="6.88671875" style="396"/>
    <col min="13314" max="13314" width="25.33203125" style="396" customWidth="1"/>
    <col min="13315" max="13316" width="6.88671875" style="396"/>
    <col min="13317" max="13317" width="11.6640625" style="396" customWidth="1"/>
    <col min="13318" max="13318" width="10" style="396" bestFit="1" customWidth="1"/>
    <col min="13319" max="13319" width="8.44140625" style="396" customWidth="1"/>
    <col min="13320" max="13320" width="2.21875" style="396" customWidth="1"/>
    <col min="13321" max="13321" width="12.88671875" style="396" bestFit="1" customWidth="1"/>
    <col min="13322" max="13322" width="1.6640625" style="396" customWidth="1"/>
    <col min="13323" max="13323" width="11.33203125" style="396" bestFit="1" customWidth="1"/>
    <col min="13324" max="13324" width="3.77734375" style="396" customWidth="1"/>
    <col min="13325" max="13325" width="12.44140625" style="396" bestFit="1" customWidth="1"/>
    <col min="13326" max="13326" width="1.6640625" style="396" customWidth="1"/>
    <col min="13327" max="13327" width="11.109375" style="396" bestFit="1" customWidth="1"/>
    <col min="13328" max="13569" width="6.88671875" style="396"/>
    <col min="13570" max="13570" width="25.33203125" style="396" customWidth="1"/>
    <col min="13571" max="13572" width="6.88671875" style="396"/>
    <col min="13573" max="13573" width="11.6640625" style="396" customWidth="1"/>
    <col min="13574" max="13574" width="10" style="396" bestFit="1" customWidth="1"/>
    <col min="13575" max="13575" width="8.44140625" style="396" customWidth="1"/>
    <col min="13576" max="13576" width="2.21875" style="396" customWidth="1"/>
    <col min="13577" max="13577" width="12.88671875" style="396" bestFit="1" customWidth="1"/>
    <col min="13578" max="13578" width="1.6640625" style="396" customWidth="1"/>
    <col min="13579" max="13579" width="11.33203125" style="396" bestFit="1" customWidth="1"/>
    <col min="13580" max="13580" width="3.77734375" style="396" customWidth="1"/>
    <col min="13581" max="13581" width="12.44140625" style="396" bestFit="1" customWidth="1"/>
    <col min="13582" max="13582" width="1.6640625" style="396" customWidth="1"/>
    <col min="13583" max="13583" width="11.109375" style="396" bestFit="1" customWidth="1"/>
    <col min="13584" max="13825" width="6.88671875" style="396"/>
    <col min="13826" max="13826" width="25.33203125" style="396" customWidth="1"/>
    <col min="13827" max="13828" width="6.88671875" style="396"/>
    <col min="13829" max="13829" width="11.6640625" style="396" customWidth="1"/>
    <col min="13830" max="13830" width="10" style="396" bestFit="1" customWidth="1"/>
    <col min="13831" max="13831" width="8.44140625" style="396" customWidth="1"/>
    <col min="13832" max="13832" width="2.21875" style="396" customWidth="1"/>
    <col min="13833" max="13833" width="12.88671875" style="396" bestFit="1" customWidth="1"/>
    <col min="13834" max="13834" width="1.6640625" style="396" customWidth="1"/>
    <col min="13835" max="13835" width="11.33203125" style="396" bestFit="1" customWidth="1"/>
    <col min="13836" max="13836" width="3.77734375" style="396" customWidth="1"/>
    <col min="13837" max="13837" width="12.44140625" style="396" bestFit="1" customWidth="1"/>
    <col min="13838" max="13838" width="1.6640625" style="396" customWidth="1"/>
    <col min="13839" max="13839" width="11.109375" style="396" bestFit="1" customWidth="1"/>
    <col min="13840" max="14081" width="6.88671875" style="396"/>
    <col min="14082" max="14082" width="25.33203125" style="396" customWidth="1"/>
    <col min="14083" max="14084" width="6.88671875" style="396"/>
    <col min="14085" max="14085" width="11.6640625" style="396" customWidth="1"/>
    <col min="14086" max="14086" width="10" style="396" bestFit="1" customWidth="1"/>
    <col min="14087" max="14087" width="8.44140625" style="396" customWidth="1"/>
    <col min="14088" max="14088" width="2.21875" style="396" customWidth="1"/>
    <col min="14089" max="14089" width="12.88671875" style="396" bestFit="1" customWidth="1"/>
    <col min="14090" max="14090" width="1.6640625" style="396" customWidth="1"/>
    <col min="14091" max="14091" width="11.33203125" style="396" bestFit="1" customWidth="1"/>
    <col min="14092" max="14092" width="3.77734375" style="396" customWidth="1"/>
    <col min="14093" max="14093" width="12.44140625" style="396" bestFit="1" customWidth="1"/>
    <col min="14094" max="14094" width="1.6640625" style="396" customWidth="1"/>
    <col min="14095" max="14095" width="11.109375" style="396" bestFit="1" customWidth="1"/>
    <col min="14096" max="14337" width="6.88671875" style="396"/>
    <col min="14338" max="14338" width="25.33203125" style="396" customWidth="1"/>
    <col min="14339" max="14340" width="6.88671875" style="396"/>
    <col min="14341" max="14341" width="11.6640625" style="396" customWidth="1"/>
    <col min="14342" max="14342" width="10" style="396" bestFit="1" customWidth="1"/>
    <col min="14343" max="14343" width="8.44140625" style="396" customWidth="1"/>
    <col min="14344" max="14344" width="2.21875" style="396" customWidth="1"/>
    <col min="14345" max="14345" width="12.88671875" style="396" bestFit="1" customWidth="1"/>
    <col min="14346" max="14346" width="1.6640625" style="396" customWidth="1"/>
    <col min="14347" max="14347" width="11.33203125" style="396" bestFit="1" customWidth="1"/>
    <col min="14348" max="14348" width="3.77734375" style="396" customWidth="1"/>
    <col min="14349" max="14349" width="12.44140625" style="396" bestFit="1" customWidth="1"/>
    <col min="14350" max="14350" width="1.6640625" style="396" customWidth="1"/>
    <col min="14351" max="14351" width="11.109375" style="396" bestFit="1" customWidth="1"/>
    <col min="14352" max="14593" width="6.88671875" style="396"/>
    <col min="14594" max="14594" width="25.33203125" style="396" customWidth="1"/>
    <col min="14595" max="14596" width="6.88671875" style="396"/>
    <col min="14597" max="14597" width="11.6640625" style="396" customWidth="1"/>
    <col min="14598" max="14598" width="10" style="396" bestFit="1" customWidth="1"/>
    <col min="14599" max="14599" width="8.44140625" style="396" customWidth="1"/>
    <col min="14600" max="14600" width="2.21875" style="396" customWidth="1"/>
    <col min="14601" max="14601" width="12.88671875" style="396" bestFit="1" customWidth="1"/>
    <col min="14602" max="14602" width="1.6640625" style="396" customWidth="1"/>
    <col min="14603" max="14603" width="11.33203125" style="396" bestFit="1" customWidth="1"/>
    <col min="14604" max="14604" width="3.77734375" style="396" customWidth="1"/>
    <col min="14605" max="14605" width="12.44140625" style="396" bestFit="1" customWidth="1"/>
    <col min="14606" max="14606" width="1.6640625" style="396" customWidth="1"/>
    <col min="14607" max="14607" width="11.109375" style="396" bestFit="1" customWidth="1"/>
    <col min="14608" max="14849" width="6.88671875" style="396"/>
    <col min="14850" max="14850" width="25.33203125" style="396" customWidth="1"/>
    <col min="14851" max="14852" width="6.88671875" style="396"/>
    <col min="14853" max="14853" width="11.6640625" style="396" customWidth="1"/>
    <col min="14854" max="14854" width="10" style="396" bestFit="1" customWidth="1"/>
    <col min="14855" max="14855" width="8.44140625" style="396" customWidth="1"/>
    <col min="14856" max="14856" width="2.21875" style="396" customWidth="1"/>
    <col min="14857" max="14857" width="12.88671875" style="396" bestFit="1" customWidth="1"/>
    <col min="14858" max="14858" width="1.6640625" style="396" customWidth="1"/>
    <col min="14859" max="14859" width="11.33203125" style="396" bestFit="1" customWidth="1"/>
    <col min="14860" max="14860" width="3.77734375" style="396" customWidth="1"/>
    <col min="14861" max="14861" width="12.44140625" style="396" bestFit="1" customWidth="1"/>
    <col min="14862" max="14862" width="1.6640625" style="396" customWidth="1"/>
    <col min="14863" max="14863" width="11.109375" style="396" bestFit="1" customWidth="1"/>
    <col min="14864" max="15105" width="6.88671875" style="396"/>
    <col min="15106" max="15106" width="25.33203125" style="396" customWidth="1"/>
    <col min="15107" max="15108" width="6.88671875" style="396"/>
    <col min="15109" max="15109" width="11.6640625" style="396" customWidth="1"/>
    <col min="15110" max="15110" width="10" style="396" bestFit="1" customWidth="1"/>
    <col min="15111" max="15111" width="8.44140625" style="396" customWidth="1"/>
    <col min="15112" max="15112" width="2.21875" style="396" customWidth="1"/>
    <col min="15113" max="15113" width="12.88671875" style="396" bestFit="1" customWidth="1"/>
    <col min="15114" max="15114" width="1.6640625" style="396" customWidth="1"/>
    <col min="15115" max="15115" width="11.33203125" style="396" bestFit="1" customWidth="1"/>
    <col min="15116" max="15116" width="3.77734375" style="396" customWidth="1"/>
    <col min="15117" max="15117" width="12.44140625" style="396" bestFit="1" customWidth="1"/>
    <col min="15118" max="15118" width="1.6640625" style="396" customWidth="1"/>
    <col min="15119" max="15119" width="11.109375" style="396" bestFit="1" customWidth="1"/>
    <col min="15120" max="15361" width="6.88671875" style="396"/>
    <col min="15362" max="15362" width="25.33203125" style="396" customWidth="1"/>
    <col min="15363" max="15364" width="6.88671875" style="396"/>
    <col min="15365" max="15365" width="11.6640625" style="396" customWidth="1"/>
    <col min="15366" max="15366" width="10" style="396" bestFit="1" customWidth="1"/>
    <col min="15367" max="15367" width="8.44140625" style="396" customWidth="1"/>
    <col min="15368" max="15368" width="2.21875" style="396" customWidth="1"/>
    <col min="15369" max="15369" width="12.88671875" style="396" bestFit="1" customWidth="1"/>
    <col min="15370" max="15370" width="1.6640625" style="396" customWidth="1"/>
    <col min="15371" max="15371" width="11.33203125" style="396" bestFit="1" customWidth="1"/>
    <col min="15372" max="15372" width="3.77734375" style="396" customWidth="1"/>
    <col min="15373" max="15373" width="12.44140625" style="396" bestFit="1" customWidth="1"/>
    <col min="15374" max="15374" width="1.6640625" style="396" customWidth="1"/>
    <col min="15375" max="15375" width="11.109375" style="396" bestFit="1" customWidth="1"/>
    <col min="15376" max="15617" width="6.88671875" style="396"/>
    <col min="15618" max="15618" width="25.33203125" style="396" customWidth="1"/>
    <col min="15619" max="15620" width="6.88671875" style="396"/>
    <col min="15621" max="15621" width="11.6640625" style="396" customWidth="1"/>
    <col min="15622" max="15622" width="10" style="396" bestFit="1" customWidth="1"/>
    <col min="15623" max="15623" width="8.44140625" style="396" customWidth="1"/>
    <col min="15624" max="15624" width="2.21875" style="396" customWidth="1"/>
    <col min="15625" max="15625" width="12.88671875" style="396" bestFit="1" customWidth="1"/>
    <col min="15626" max="15626" width="1.6640625" style="396" customWidth="1"/>
    <col min="15627" max="15627" width="11.33203125" style="396" bestFit="1" customWidth="1"/>
    <col min="15628" max="15628" width="3.77734375" style="396" customWidth="1"/>
    <col min="15629" max="15629" width="12.44140625" style="396" bestFit="1" customWidth="1"/>
    <col min="15630" max="15630" width="1.6640625" style="396" customWidth="1"/>
    <col min="15631" max="15631" width="11.109375" style="396" bestFit="1" customWidth="1"/>
    <col min="15632" max="15873" width="6.88671875" style="396"/>
    <col min="15874" max="15874" width="25.33203125" style="396" customWidth="1"/>
    <col min="15875" max="15876" width="6.88671875" style="396"/>
    <col min="15877" max="15877" width="11.6640625" style="396" customWidth="1"/>
    <col min="15878" max="15878" width="10" style="396" bestFit="1" customWidth="1"/>
    <col min="15879" max="15879" width="8.44140625" style="396" customWidth="1"/>
    <col min="15880" max="15880" width="2.21875" style="396" customWidth="1"/>
    <col min="15881" max="15881" width="12.88671875" style="396" bestFit="1" customWidth="1"/>
    <col min="15882" max="15882" width="1.6640625" style="396" customWidth="1"/>
    <col min="15883" max="15883" width="11.33203125" style="396" bestFit="1" customWidth="1"/>
    <col min="15884" max="15884" width="3.77734375" style="396" customWidth="1"/>
    <col min="15885" max="15885" width="12.44140625" style="396" bestFit="1" customWidth="1"/>
    <col min="15886" max="15886" width="1.6640625" style="396" customWidth="1"/>
    <col min="15887" max="15887" width="11.109375" style="396" bestFit="1" customWidth="1"/>
    <col min="15888" max="16129" width="6.88671875" style="396"/>
    <col min="16130" max="16130" width="25.33203125" style="396" customWidth="1"/>
    <col min="16131" max="16132" width="6.88671875" style="396"/>
    <col min="16133" max="16133" width="11.6640625" style="396" customWidth="1"/>
    <col min="16134" max="16134" width="10" style="396" bestFit="1" customWidth="1"/>
    <col min="16135" max="16135" width="8.44140625" style="396" customWidth="1"/>
    <col min="16136" max="16136" width="2.21875" style="396" customWidth="1"/>
    <col min="16137" max="16137" width="12.88671875" style="396" bestFit="1" customWidth="1"/>
    <col min="16138" max="16138" width="1.6640625" style="396" customWidth="1"/>
    <col min="16139" max="16139" width="11.33203125" style="396" bestFit="1" customWidth="1"/>
    <col min="16140" max="16140" width="3.77734375" style="396" customWidth="1"/>
    <col min="16141" max="16141" width="12.44140625" style="396" bestFit="1" customWidth="1"/>
    <col min="16142" max="16142" width="1.6640625" style="396" customWidth="1"/>
    <col min="16143" max="16143" width="11.109375" style="396" bestFit="1" customWidth="1"/>
    <col min="16144" max="16384" width="6.88671875" style="396"/>
  </cols>
  <sheetData>
    <row r="1" spans="1:15" ht="15.75">
      <c r="A1" s="213" t="s">
        <v>2</v>
      </c>
    </row>
    <row r="2" spans="1:15" ht="15.75">
      <c r="A2" s="213" t="s">
        <v>2</v>
      </c>
    </row>
    <row r="3" spans="1:15" ht="15">
      <c r="A3" s="455" t="s">
        <v>380</v>
      </c>
      <c r="B3" s="455" t="s">
        <v>380</v>
      </c>
      <c r="C3" s="455" t="s">
        <v>380</v>
      </c>
      <c r="D3" s="455" t="s">
        <v>380</v>
      </c>
      <c r="E3" s="455" t="s">
        <v>380</v>
      </c>
      <c r="F3" s="455" t="s">
        <v>380</v>
      </c>
      <c r="G3" s="455" t="s">
        <v>380</v>
      </c>
      <c r="H3" s="455" t="s">
        <v>380</v>
      </c>
    </row>
    <row r="4" spans="1:15" ht="15">
      <c r="A4" s="443" t="s">
        <v>559</v>
      </c>
      <c r="B4" s="443"/>
      <c r="C4" s="443"/>
      <c r="D4" s="443"/>
      <c r="E4" s="443"/>
      <c r="F4" s="443"/>
      <c r="G4" s="443"/>
      <c r="H4" s="443"/>
    </row>
    <row r="5" spans="1:15" ht="15">
      <c r="A5" s="443" t="s">
        <v>560</v>
      </c>
      <c r="B5" s="443"/>
      <c r="C5" s="443"/>
      <c r="D5" s="443"/>
      <c r="E5" s="443"/>
      <c r="F5" s="443"/>
      <c r="G5" s="443"/>
      <c r="H5" s="443"/>
    </row>
    <row r="6" spans="1:15" ht="15">
      <c r="A6" s="456" t="s">
        <v>400</v>
      </c>
      <c r="B6" s="456"/>
      <c r="C6" s="456"/>
      <c r="D6" s="456"/>
      <c r="E6" s="456"/>
      <c r="F6" s="456"/>
      <c r="G6" s="456"/>
    </row>
    <row r="7" spans="1:15" ht="12.75" customHeight="1">
      <c r="A7" s="397"/>
      <c r="B7" s="398"/>
      <c r="C7" s="398"/>
      <c r="D7" s="398"/>
      <c r="E7" s="398"/>
      <c r="F7" s="398"/>
      <c r="G7" s="398"/>
      <c r="H7" s="398"/>
      <c r="I7" s="398"/>
      <c r="J7" s="398"/>
      <c r="O7" s="399"/>
    </row>
    <row r="8" spans="1:15" ht="12.75" customHeight="1">
      <c r="A8" s="397"/>
      <c r="B8" s="400"/>
      <c r="C8" s="401"/>
      <c r="D8" s="401"/>
      <c r="E8" s="401"/>
      <c r="F8" s="401"/>
    </row>
    <row r="9" spans="1:15" ht="15">
      <c r="A9" s="402">
        <v>1</v>
      </c>
      <c r="B9" s="403" t="s">
        <v>561</v>
      </c>
      <c r="C9" s="404"/>
      <c r="D9" s="405"/>
      <c r="E9" s="406">
        <v>5.8799999999999998E-2</v>
      </c>
      <c r="F9" s="401"/>
      <c r="G9" s="407"/>
      <c r="H9" s="407"/>
      <c r="L9" s="408"/>
    </row>
    <row r="10" spans="1:15" ht="15">
      <c r="A10" s="408"/>
      <c r="B10" s="409" t="s">
        <v>562</v>
      </c>
      <c r="C10" s="404"/>
      <c r="D10" s="404"/>
      <c r="E10" s="410">
        <v>5.1999999999999998E-3</v>
      </c>
      <c r="F10" s="401"/>
      <c r="G10" s="407"/>
      <c r="H10" s="407"/>
      <c r="L10" s="408"/>
    </row>
    <row r="11" spans="1:15" ht="15">
      <c r="A11" s="408"/>
      <c r="B11" s="409" t="s">
        <v>563</v>
      </c>
      <c r="C11" s="404"/>
      <c r="D11" s="404"/>
      <c r="E11" s="411"/>
      <c r="F11" s="412">
        <f>ROUND(E9*E10,4)</f>
        <v>2.9999999999999997E-4</v>
      </c>
      <c r="G11" s="407"/>
      <c r="L11" s="408"/>
    </row>
    <row r="12" spans="1:15" ht="15">
      <c r="A12" s="408"/>
      <c r="B12" s="409"/>
      <c r="C12" s="404"/>
      <c r="D12" s="404"/>
      <c r="E12" s="411"/>
      <c r="F12" s="412"/>
      <c r="G12" s="407"/>
      <c r="L12" s="408"/>
    </row>
    <row r="13" spans="1:15" ht="15">
      <c r="A13" s="408">
        <f>A9+1</f>
        <v>2</v>
      </c>
      <c r="B13" s="403" t="s">
        <v>564</v>
      </c>
      <c r="C13" s="404"/>
      <c r="D13" s="405"/>
      <c r="E13" s="406">
        <v>0.06</v>
      </c>
      <c r="F13" s="401"/>
      <c r="G13" s="407"/>
      <c r="L13" s="408"/>
    </row>
    <row r="14" spans="1:15" ht="15">
      <c r="A14" s="408"/>
      <c r="B14" s="409" t="s">
        <v>562</v>
      </c>
      <c r="C14" s="404"/>
      <c r="D14" s="404"/>
      <c r="E14" s="410">
        <v>1</v>
      </c>
      <c r="F14" s="401"/>
      <c r="G14" s="407"/>
      <c r="L14" s="408"/>
    </row>
    <row r="15" spans="1:15" ht="15">
      <c r="A15" s="408"/>
      <c r="B15" s="409" t="s">
        <v>563</v>
      </c>
      <c r="C15" s="404"/>
      <c r="D15" s="404"/>
      <c r="E15" s="411"/>
      <c r="F15" s="412">
        <f>ROUND(E13*E14,4)</f>
        <v>0.06</v>
      </c>
      <c r="G15" s="407"/>
      <c r="L15" s="408"/>
    </row>
    <row r="16" spans="1:15" ht="15">
      <c r="A16" s="408"/>
      <c r="B16" s="409"/>
      <c r="C16" s="404"/>
      <c r="D16" s="404"/>
      <c r="E16" s="411"/>
      <c r="F16" s="412"/>
      <c r="G16" s="407"/>
      <c r="L16" s="408"/>
    </row>
    <row r="17" spans="1:12" ht="15">
      <c r="A17" s="408">
        <f>A13+1</f>
        <v>3</v>
      </c>
      <c r="B17" s="403" t="s">
        <v>565</v>
      </c>
      <c r="C17" s="404"/>
      <c r="D17" s="405"/>
      <c r="E17" s="406"/>
      <c r="F17" s="401"/>
      <c r="G17" s="407"/>
      <c r="L17" s="408"/>
    </row>
    <row r="18" spans="1:12" ht="15">
      <c r="A18" s="408"/>
      <c r="B18" s="409" t="s">
        <v>562</v>
      </c>
      <c r="C18" s="404"/>
      <c r="D18" s="404"/>
      <c r="E18" s="410"/>
      <c r="F18" s="401"/>
      <c r="G18" s="407"/>
      <c r="L18" s="408"/>
    </row>
    <row r="19" spans="1:12" ht="15">
      <c r="A19" s="408"/>
      <c r="B19" s="409" t="s">
        <v>563</v>
      </c>
      <c r="C19" s="404"/>
      <c r="D19" s="404"/>
      <c r="E19" s="411"/>
      <c r="F19" s="412">
        <f>ROUND(E17*E18,4)</f>
        <v>0</v>
      </c>
      <c r="G19" s="407"/>
      <c r="L19" s="408"/>
    </row>
    <row r="20" spans="1:12" ht="15">
      <c r="A20" s="408"/>
      <c r="B20" s="409"/>
      <c r="C20" s="404"/>
      <c r="D20" s="404"/>
      <c r="E20" s="411"/>
      <c r="F20" s="412"/>
      <c r="G20" s="407"/>
      <c r="L20" s="408"/>
    </row>
    <row r="21" spans="1:12" ht="15">
      <c r="A21" s="408">
        <f>A17+1</f>
        <v>4</v>
      </c>
      <c r="B21" s="403" t="s">
        <v>565</v>
      </c>
      <c r="C21" s="404"/>
      <c r="D21" s="405"/>
      <c r="E21" s="406"/>
      <c r="F21" s="401"/>
      <c r="G21" s="407"/>
      <c r="L21" s="408"/>
    </row>
    <row r="22" spans="1:12" ht="15">
      <c r="A22" s="408"/>
      <c r="B22" s="409" t="s">
        <v>562</v>
      </c>
      <c r="C22" s="404"/>
      <c r="D22" s="404"/>
      <c r="E22" s="410"/>
      <c r="F22" s="401"/>
      <c r="G22" s="407"/>
      <c r="L22" s="408"/>
    </row>
    <row r="23" spans="1:12" ht="15">
      <c r="A23" s="408"/>
      <c r="B23" s="409" t="s">
        <v>563</v>
      </c>
      <c r="C23" s="404"/>
      <c r="D23" s="404"/>
      <c r="E23" s="411"/>
      <c r="F23" s="412">
        <f>ROUND(E21*E22,4)</f>
        <v>0</v>
      </c>
      <c r="G23" s="407"/>
      <c r="L23" s="408"/>
    </row>
    <row r="24" spans="1:12" ht="15">
      <c r="A24" s="408"/>
      <c r="B24" s="409"/>
      <c r="C24" s="404"/>
      <c r="D24" s="404"/>
      <c r="E24" s="411"/>
      <c r="F24" s="412"/>
      <c r="G24" s="407"/>
      <c r="L24" s="408"/>
    </row>
    <row r="25" spans="1:12" ht="15">
      <c r="A25" s="408">
        <f>A21+1</f>
        <v>5</v>
      </c>
      <c r="B25" s="403" t="s">
        <v>565</v>
      </c>
      <c r="C25" s="404"/>
      <c r="D25" s="405"/>
      <c r="E25" s="406"/>
      <c r="F25" s="413"/>
      <c r="G25" s="407"/>
      <c r="L25" s="408"/>
    </row>
    <row r="26" spans="1:12" ht="15">
      <c r="A26" s="408"/>
      <c r="B26" s="409" t="s">
        <v>562</v>
      </c>
      <c r="C26" s="404"/>
      <c r="D26" s="404"/>
      <c r="E26" s="410"/>
      <c r="F26" s="413"/>
      <c r="G26" s="407"/>
      <c r="L26" s="408"/>
    </row>
    <row r="27" spans="1:12" ht="15">
      <c r="A27" s="408"/>
      <c r="B27" s="409" t="s">
        <v>563</v>
      </c>
      <c r="C27" s="404"/>
      <c r="D27" s="404"/>
      <c r="E27" s="411"/>
      <c r="F27" s="412">
        <f>ROUND(E25*E26,4)</f>
        <v>0</v>
      </c>
      <c r="G27" s="407"/>
      <c r="L27" s="408"/>
    </row>
    <row r="28" spans="1:12" ht="15">
      <c r="A28" s="408"/>
      <c r="B28" s="409"/>
      <c r="C28" s="404"/>
      <c r="D28" s="404"/>
      <c r="E28" s="404"/>
      <c r="F28" s="413"/>
      <c r="G28" s="407"/>
      <c r="L28" s="408"/>
    </row>
    <row r="29" spans="1:12" ht="15.75" thickBot="1">
      <c r="A29" s="408"/>
      <c r="B29" s="411" t="s">
        <v>566</v>
      </c>
      <c r="C29" s="411"/>
      <c r="D29" s="411"/>
      <c r="E29" s="411"/>
      <c r="F29" s="414">
        <f>ROUND(SUM(F11:F28),4)</f>
        <v>6.0299999999999999E-2</v>
      </c>
      <c r="G29" s="407"/>
      <c r="L29" s="408"/>
    </row>
    <row r="30" spans="1:12" ht="13.5" thickTop="1">
      <c r="A30" s="408"/>
      <c r="G30" s="415"/>
      <c r="L30" s="408"/>
    </row>
    <row r="31" spans="1:12">
      <c r="A31" s="408"/>
      <c r="G31" s="415"/>
      <c r="H31" s="415"/>
      <c r="L31" s="408"/>
    </row>
    <row r="32" spans="1:12">
      <c r="A32" s="408"/>
      <c r="G32" s="415"/>
      <c r="H32" s="415"/>
      <c r="L32" s="408"/>
    </row>
    <row r="33" spans="1:12" ht="12.75" customHeight="1">
      <c r="A33" s="408"/>
      <c r="C33" s="411"/>
      <c r="D33" s="411"/>
      <c r="E33" s="411"/>
      <c r="F33" s="411"/>
      <c r="G33" s="415"/>
      <c r="H33" s="415"/>
      <c r="L33" s="408"/>
    </row>
    <row r="34" spans="1:12">
      <c r="A34" s="416" t="s">
        <v>567</v>
      </c>
      <c r="B34" s="416" t="s">
        <v>568</v>
      </c>
      <c r="C34" s="416"/>
      <c r="D34" s="416"/>
      <c r="E34" s="416"/>
      <c r="F34" s="416"/>
      <c r="G34" s="416"/>
      <c r="H34" s="415"/>
      <c r="I34" s="415"/>
      <c r="L34" s="415"/>
    </row>
    <row r="241" spans="2:2">
      <c r="B241" s="396" t="s">
        <v>138</v>
      </c>
    </row>
  </sheetData>
  <mergeCells count="4">
    <mergeCell ref="A3:H3"/>
    <mergeCell ref="A4:H4"/>
    <mergeCell ref="A5:H5"/>
    <mergeCell ref="A6:G6"/>
  </mergeCells>
  <pageMargins left="0.26" right="1.28" top="1" bottom="1" header="0.75" footer="0.5"/>
  <pageSetup scale="89"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2"/>
  <sheetViews>
    <sheetView topLeftCell="A70" workbookViewId="0">
      <selection activeCell="D89" sqref="D89"/>
    </sheetView>
  </sheetViews>
  <sheetFormatPr defaultRowHeight="15"/>
  <cols>
    <col min="4" max="4" width="75.88671875" bestFit="1" customWidth="1"/>
    <col min="5" max="5" width="14" customWidth="1"/>
  </cols>
  <sheetData>
    <row r="4" spans="2:5" ht="15.75">
      <c r="B4" s="51" t="s">
        <v>342</v>
      </c>
      <c r="C4" s="51" t="s">
        <v>343</v>
      </c>
      <c r="D4" s="51" t="s">
        <v>344</v>
      </c>
      <c r="E4" s="51" t="s">
        <v>345</v>
      </c>
    </row>
    <row r="5" spans="2:5" ht="15.75">
      <c r="B5" s="5">
        <v>1</v>
      </c>
      <c r="D5" s="1" t="s">
        <v>346</v>
      </c>
      <c r="E5" s="52" t="str">
        <f>+'Nonlevelized-IOU'!D7</f>
        <v>AEP INDIANA MICHIGAN TRANSMISSION COMPANY</v>
      </c>
    </row>
    <row r="6" spans="2:5" ht="15.75">
      <c r="B6" s="5">
        <v>1</v>
      </c>
      <c r="C6" s="5">
        <v>4</v>
      </c>
      <c r="D6" s="12" t="s">
        <v>155</v>
      </c>
      <c r="E6" s="52">
        <f>+'Nonlevelized-IOU'!D16</f>
        <v>0</v>
      </c>
    </row>
    <row r="7" spans="2:5" ht="15.75">
      <c r="B7" s="5">
        <v>1</v>
      </c>
      <c r="C7" s="5">
        <v>5</v>
      </c>
      <c r="D7" s="12" t="s">
        <v>156</v>
      </c>
      <c r="E7" s="52">
        <f>+'Nonlevelized-IOU'!D17</f>
        <v>0</v>
      </c>
    </row>
    <row r="8" spans="2:5" ht="15.75">
      <c r="B8" s="5">
        <v>1</v>
      </c>
      <c r="C8" s="5" t="s">
        <v>328</v>
      </c>
      <c r="D8" s="8" t="s">
        <v>329</v>
      </c>
      <c r="E8" s="52">
        <f>+'Nonlevelized-IOU'!I20</f>
        <v>0</v>
      </c>
    </row>
    <row r="9" spans="2:5" ht="15.75">
      <c r="B9" s="5">
        <v>1</v>
      </c>
      <c r="C9" s="5" t="s">
        <v>330</v>
      </c>
      <c r="D9" s="8" t="s">
        <v>331</v>
      </c>
      <c r="E9" s="52">
        <f>+'Nonlevelized-IOU'!I21</f>
        <v>0</v>
      </c>
    </row>
    <row r="10" spans="2:5" ht="15.75">
      <c r="B10" s="5">
        <v>1</v>
      </c>
      <c r="C10" s="5">
        <v>8</v>
      </c>
      <c r="D10" s="8" t="s">
        <v>15</v>
      </c>
      <c r="E10" s="52">
        <f>+'Nonlevelized-IOU'!I27</f>
        <v>0</v>
      </c>
    </row>
    <row r="11" spans="2:5" ht="15.75">
      <c r="B11" s="5">
        <v>1</v>
      </c>
      <c r="C11" s="5">
        <v>9</v>
      </c>
      <c r="D11" s="8" t="s">
        <v>167</v>
      </c>
      <c r="E11" s="52">
        <f>+'Nonlevelized-IOU'!I28</f>
        <v>0</v>
      </c>
    </row>
    <row r="12" spans="2:5" ht="15.75">
      <c r="B12" s="5">
        <v>1</v>
      </c>
      <c r="C12" s="5">
        <v>10</v>
      </c>
      <c r="D12" s="12" t="s">
        <v>168</v>
      </c>
      <c r="E12" s="52">
        <f>+'Nonlevelized-IOU'!I29</f>
        <v>0</v>
      </c>
    </row>
    <row r="13" spans="2:5" ht="15.75">
      <c r="B13" s="5">
        <v>1</v>
      </c>
      <c r="C13" s="5">
        <v>11</v>
      </c>
      <c r="D13" s="8" t="s">
        <v>157</v>
      </c>
      <c r="E13" s="52">
        <f>+'Nonlevelized-IOU'!I30</f>
        <v>0</v>
      </c>
    </row>
    <row r="14" spans="2:5" ht="15.75">
      <c r="B14" s="5">
        <v>1</v>
      </c>
      <c r="C14" s="5">
        <v>12</v>
      </c>
      <c r="D14" s="12" t="s">
        <v>144</v>
      </c>
      <c r="E14" s="52">
        <f>+'Nonlevelized-IOU'!I31</f>
        <v>0</v>
      </c>
    </row>
    <row r="15" spans="2:5" ht="15.75">
      <c r="B15" s="5">
        <v>1</v>
      </c>
      <c r="C15" s="5">
        <v>13</v>
      </c>
      <c r="D15" s="12" t="s">
        <v>253</v>
      </c>
      <c r="E15" s="52">
        <f>+'Nonlevelized-IOU'!I32</f>
        <v>0</v>
      </c>
    </row>
    <row r="16" spans="2:5" ht="15.75">
      <c r="B16" s="5">
        <v>1</v>
      </c>
      <c r="C16" s="5">
        <v>14</v>
      </c>
      <c r="D16" s="12" t="s">
        <v>183</v>
      </c>
      <c r="E16" s="52">
        <f>+'Nonlevelized-IOU'!I33</f>
        <v>0</v>
      </c>
    </row>
    <row r="17" spans="2:5" ht="15.75">
      <c r="B17" s="5">
        <v>2</v>
      </c>
      <c r="C17" s="5">
        <v>1</v>
      </c>
      <c r="D17" s="8" t="s">
        <v>44</v>
      </c>
      <c r="E17" s="52">
        <f>+'Nonlevelized-IOU'!D81</f>
        <v>0</v>
      </c>
    </row>
    <row r="18" spans="2:5" ht="15.75">
      <c r="B18" s="5">
        <v>2</v>
      </c>
      <c r="C18" s="5">
        <v>2</v>
      </c>
      <c r="D18" s="8" t="s">
        <v>46</v>
      </c>
      <c r="E18" s="52">
        <f>+'Nonlevelized-IOU'!D82</f>
        <v>1807420338</v>
      </c>
    </row>
    <row r="19" spans="2:5" ht="15.75">
      <c r="B19" s="5">
        <v>2</v>
      </c>
      <c r="C19" s="5">
        <v>3</v>
      </c>
      <c r="D19" s="8" t="s">
        <v>47</v>
      </c>
      <c r="E19" s="52">
        <f>+'Nonlevelized-IOU'!D83</f>
        <v>0</v>
      </c>
    </row>
    <row r="20" spans="2:5" ht="15.75">
      <c r="B20" s="5">
        <v>2</v>
      </c>
      <c r="C20" s="5">
        <v>4</v>
      </c>
      <c r="D20" s="8" t="s">
        <v>48</v>
      </c>
      <c r="E20" s="52">
        <f>+'Nonlevelized-IOU'!D84</f>
        <v>33442629.84</v>
      </c>
    </row>
    <row r="21" spans="2:5" ht="15.75">
      <c r="B21" s="5">
        <v>2</v>
      </c>
      <c r="C21" s="5">
        <v>5</v>
      </c>
      <c r="D21" s="8" t="s">
        <v>50</v>
      </c>
      <c r="E21" s="52">
        <f>+'Nonlevelized-IOU'!D85</f>
        <v>0</v>
      </c>
    </row>
    <row r="22" spans="2:5" ht="15.75">
      <c r="B22" s="5">
        <v>2</v>
      </c>
      <c r="C22" s="5">
        <v>7</v>
      </c>
      <c r="D22" s="8" t="s">
        <v>44</v>
      </c>
      <c r="E22" s="52">
        <f>+'Nonlevelized-IOU'!D89</f>
        <v>0</v>
      </c>
    </row>
    <row r="23" spans="2:5" ht="15.75">
      <c r="B23" s="5">
        <v>2</v>
      </c>
      <c r="C23" s="5">
        <v>8</v>
      </c>
      <c r="D23" s="8" t="s">
        <v>46</v>
      </c>
      <c r="E23" s="52">
        <f>+'Nonlevelized-IOU'!D90</f>
        <v>66769847</v>
      </c>
    </row>
    <row r="24" spans="2:5" ht="15.75">
      <c r="B24" s="5">
        <v>2</v>
      </c>
      <c r="C24" s="5">
        <v>9</v>
      </c>
      <c r="D24" s="8" t="s">
        <v>47</v>
      </c>
      <c r="E24" s="52">
        <f>+'Nonlevelized-IOU'!D91</f>
        <v>0</v>
      </c>
    </row>
    <row r="25" spans="2:5" ht="15.75">
      <c r="B25" s="5">
        <v>2</v>
      </c>
      <c r="C25" s="5">
        <v>10</v>
      </c>
      <c r="D25" s="8" t="s">
        <v>48</v>
      </c>
      <c r="E25" s="52">
        <f>+'Nonlevelized-IOU'!D92</f>
        <v>5013829.08</v>
      </c>
    </row>
    <row r="26" spans="2:5" ht="15.75">
      <c r="B26" s="5">
        <v>2</v>
      </c>
      <c r="C26" s="5">
        <v>11</v>
      </c>
      <c r="D26" s="8" t="s">
        <v>50</v>
      </c>
      <c r="E26" s="52">
        <f>+'Nonlevelized-IOU'!D93</f>
        <v>0</v>
      </c>
    </row>
    <row r="27" spans="2:5" ht="15.75">
      <c r="B27" s="5">
        <v>2</v>
      </c>
      <c r="C27" s="5">
        <v>19</v>
      </c>
      <c r="D27" s="8" t="s">
        <v>147</v>
      </c>
      <c r="E27" s="52">
        <f>+'Nonlevelized-IOU'!D105</f>
        <v>0</v>
      </c>
    </row>
    <row r="28" spans="2:5" ht="15.75">
      <c r="B28" s="5">
        <v>2</v>
      </c>
      <c r="C28" s="5">
        <v>20</v>
      </c>
      <c r="D28" s="8" t="s">
        <v>148</v>
      </c>
      <c r="E28" s="52">
        <f>+'Nonlevelized-IOU'!D106</f>
        <v>-284516243</v>
      </c>
    </row>
    <row r="29" spans="2:5" ht="15.75">
      <c r="B29" s="5">
        <v>2</v>
      </c>
      <c r="C29" s="5">
        <v>21</v>
      </c>
      <c r="D29" s="8" t="s">
        <v>149</v>
      </c>
      <c r="E29" s="52">
        <f>+'Nonlevelized-IOU'!D107</f>
        <v>-15419189</v>
      </c>
    </row>
    <row r="30" spans="2:5" ht="15.75">
      <c r="B30" s="5">
        <v>2</v>
      </c>
      <c r="C30" s="5">
        <v>22</v>
      </c>
      <c r="D30" s="8" t="s">
        <v>151</v>
      </c>
      <c r="E30" s="52">
        <f>+'Nonlevelized-IOU'!D108</f>
        <v>5986490</v>
      </c>
    </row>
    <row r="31" spans="2:5" ht="15.75">
      <c r="B31" s="5">
        <v>2</v>
      </c>
      <c r="C31" s="5">
        <v>23</v>
      </c>
      <c r="D31" s="1" t="s">
        <v>150</v>
      </c>
      <c r="E31" s="52">
        <f>+'Nonlevelized-IOU'!D109</f>
        <v>0</v>
      </c>
    </row>
    <row r="32" spans="2:5" ht="15.75">
      <c r="B32" s="5">
        <v>2</v>
      </c>
      <c r="C32" s="5">
        <v>25</v>
      </c>
      <c r="D32" s="2" t="s">
        <v>60</v>
      </c>
      <c r="E32" s="52">
        <f>+'Nonlevelized-IOU'!D112</f>
        <v>0</v>
      </c>
    </row>
    <row r="33" spans="2:5" ht="15.75">
      <c r="B33" s="5">
        <v>2</v>
      </c>
      <c r="C33" s="5">
        <v>27</v>
      </c>
      <c r="D33" s="8" t="s">
        <v>62</v>
      </c>
      <c r="E33" s="52">
        <f>+'Nonlevelized-IOU'!D116</f>
        <v>2470</v>
      </c>
    </row>
    <row r="34" spans="2:5" ht="15.75">
      <c r="B34" s="5">
        <v>2</v>
      </c>
      <c r="C34" s="5">
        <v>28</v>
      </c>
      <c r="D34" s="8" t="s">
        <v>153</v>
      </c>
      <c r="E34" s="52">
        <f>+'Nonlevelized-IOU'!D117</f>
        <v>354113</v>
      </c>
    </row>
    <row r="35" spans="2:5" ht="15.75">
      <c r="B35" s="5">
        <v>3</v>
      </c>
      <c r="C35" s="5">
        <v>1</v>
      </c>
      <c r="D35" s="8" t="s">
        <v>65</v>
      </c>
      <c r="E35" s="52">
        <f>+'Nonlevelized-IOU'!D147</f>
        <v>16550761</v>
      </c>
    </row>
    <row r="36" spans="2:5" ht="15.75">
      <c r="B36" s="5">
        <v>3</v>
      </c>
      <c r="C36" s="36" t="s">
        <v>220</v>
      </c>
      <c r="D36" s="18" t="s">
        <v>254</v>
      </c>
      <c r="E36" s="52">
        <f>+'Nonlevelized-IOU'!D148</f>
        <v>0</v>
      </c>
    </row>
    <row r="37" spans="2:5" ht="15.75">
      <c r="B37" s="5">
        <v>3</v>
      </c>
      <c r="C37" s="5">
        <v>2</v>
      </c>
      <c r="D37" s="8" t="s">
        <v>66</v>
      </c>
      <c r="E37" s="52">
        <f>+'Nonlevelized-IOU'!D149</f>
        <v>0</v>
      </c>
    </row>
    <row r="38" spans="2:5" ht="15.75">
      <c r="B38" s="5">
        <v>3</v>
      </c>
      <c r="C38" s="5">
        <v>3</v>
      </c>
      <c r="D38" s="8" t="s">
        <v>67</v>
      </c>
      <c r="E38" s="52">
        <f>+'Nonlevelized-IOU'!D150</f>
        <v>7194485</v>
      </c>
    </row>
    <row r="39" spans="2:5" ht="15.75">
      <c r="B39" s="5">
        <v>3</v>
      </c>
      <c r="C39" s="5">
        <v>4</v>
      </c>
      <c r="D39" s="8" t="s">
        <v>68</v>
      </c>
      <c r="E39" s="52">
        <f>+'Nonlevelized-IOU'!D151</f>
        <v>0</v>
      </c>
    </row>
    <row r="40" spans="2:5" ht="15.75">
      <c r="B40" s="5">
        <v>3</v>
      </c>
      <c r="C40" s="5">
        <v>5</v>
      </c>
      <c r="D40" s="18" t="s">
        <v>255</v>
      </c>
      <c r="E40" s="52">
        <f>+'Nonlevelized-IOU'!D152</f>
        <v>63466</v>
      </c>
    </row>
    <row r="41" spans="2:5" ht="15.75">
      <c r="B41" s="5">
        <v>3</v>
      </c>
      <c r="C41" s="5" t="s">
        <v>192</v>
      </c>
      <c r="D41" s="18" t="s">
        <v>256</v>
      </c>
      <c r="E41" s="52">
        <f>+'Nonlevelized-IOU'!D153</f>
        <v>62028</v>
      </c>
    </row>
    <row r="42" spans="2:5" ht="15.75">
      <c r="B42" s="5">
        <v>3</v>
      </c>
      <c r="C42" s="5">
        <v>6</v>
      </c>
      <c r="D42" s="8" t="s">
        <v>50</v>
      </c>
      <c r="E42" s="52">
        <f>+'Nonlevelized-IOU'!D154</f>
        <v>0</v>
      </c>
    </row>
    <row r="43" spans="2:5" ht="15.75">
      <c r="B43" s="5">
        <v>3</v>
      </c>
      <c r="C43" s="5">
        <v>7</v>
      </c>
      <c r="D43" s="8" t="s">
        <v>69</v>
      </c>
      <c r="E43" s="52">
        <f>+'Nonlevelized-IOU'!D155</f>
        <v>0</v>
      </c>
    </row>
    <row r="44" spans="2:5" ht="15.75">
      <c r="B44" s="5">
        <v>3</v>
      </c>
      <c r="C44" s="5">
        <v>9</v>
      </c>
      <c r="D44" s="8" t="s">
        <v>65</v>
      </c>
      <c r="E44" s="52">
        <f>+'Nonlevelized-IOU'!D159</f>
        <v>29280733</v>
      </c>
    </row>
    <row r="45" spans="2:5" ht="15.75">
      <c r="B45" s="5">
        <v>3</v>
      </c>
      <c r="C45" s="5">
        <v>10</v>
      </c>
      <c r="D45" s="8" t="s">
        <v>48</v>
      </c>
      <c r="E45" s="52">
        <f>+'Nonlevelized-IOU'!D160</f>
        <v>2244211</v>
      </c>
    </row>
    <row r="46" spans="2:5" ht="15.75">
      <c r="B46" s="5">
        <v>3</v>
      </c>
      <c r="C46" s="5">
        <v>11</v>
      </c>
      <c r="D46" s="8" t="s">
        <v>50</v>
      </c>
      <c r="E46" s="52">
        <f>+'Nonlevelized-IOU'!D161</f>
        <v>0</v>
      </c>
    </row>
    <row r="47" spans="2:5" ht="15.75">
      <c r="B47" s="5">
        <v>3</v>
      </c>
      <c r="C47" s="5">
        <v>13</v>
      </c>
      <c r="D47" s="8" t="s">
        <v>72</v>
      </c>
      <c r="E47" s="52">
        <f>+'Nonlevelized-IOU'!D166</f>
        <v>0</v>
      </c>
    </row>
    <row r="48" spans="2:5" ht="15.75">
      <c r="B48" s="5">
        <v>3</v>
      </c>
      <c r="C48" s="5">
        <v>14</v>
      </c>
      <c r="D48" s="8" t="s">
        <v>73</v>
      </c>
      <c r="E48" s="52">
        <f>+'Nonlevelized-IOU'!D167</f>
        <v>0</v>
      </c>
    </row>
    <row r="49" spans="2:5" ht="15.75">
      <c r="B49" s="5">
        <v>3</v>
      </c>
      <c r="C49" s="5">
        <v>16</v>
      </c>
      <c r="D49" s="8" t="s">
        <v>75</v>
      </c>
      <c r="E49" s="52">
        <f>+'Nonlevelized-IOU'!D169</f>
        <v>11299620</v>
      </c>
    </row>
    <row r="50" spans="2:5" ht="15.75">
      <c r="B50" s="5">
        <v>3</v>
      </c>
      <c r="C50" s="5">
        <v>17</v>
      </c>
      <c r="D50" s="8" t="s">
        <v>76</v>
      </c>
      <c r="E50" s="52">
        <f>+'Nonlevelized-IOU'!D170</f>
        <v>-23</v>
      </c>
    </row>
    <row r="51" spans="2:5" ht="15.75">
      <c r="B51" s="5">
        <v>3</v>
      </c>
      <c r="C51" s="5">
        <v>18</v>
      </c>
      <c r="D51" s="8" t="s">
        <v>77</v>
      </c>
      <c r="E51" s="52">
        <f>+'Nonlevelized-IOU'!D171</f>
        <v>25</v>
      </c>
    </row>
    <row r="52" spans="2:5" ht="15.75">
      <c r="B52" s="5">
        <v>3</v>
      </c>
      <c r="C52" s="5">
        <v>19</v>
      </c>
      <c r="D52" s="8" t="s">
        <v>78</v>
      </c>
      <c r="E52" s="52">
        <f>+'Nonlevelized-IOU'!D172</f>
        <v>0</v>
      </c>
    </row>
    <row r="53" spans="2:5" ht="15.75">
      <c r="B53" s="5">
        <v>3</v>
      </c>
      <c r="C53" s="5">
        <v>24</v>
      </c>
      <c r="D53" s="8" t="s">
        <v>318</v>
      </c>
      <c r="E53" s="52">
        <f>+'Nonlevelized-IOU'!D181</f>
        <v>0</v>
      </c>
    </row>
    <row r="54" spans="2:5" ht="15.75">
      <c r="B54" s="5">
        <v>3</v>
      </c>
      <c r="C54" s="36">
        <v>30</v>
      </c>
      <c r="D54" s="18" t="s">
        <v>347</v>
      </c>
      <c r="E54" s="52">
        <f>+'Nonlevelized-IOU'!D197</f>
        <v>0</v>
      </c>
    </row>
    <row r="55" spans="2:5" ht="15.75">
      <c r="B55" s="5">
        <v>3</v>
      </c>
      <c r="C55" s="36" t="s">
        <v>300</v>
      </c>
      <c r="D55" s="18" t="s">
        <v>348</v>
      </c>
      <c r="E55" s="52">
        <f>+'Nonlevelized-IOU'!D201</f>
        <v>0</v>
      </c>
    </row>
    <row r="56" spans="2:5" ht="15.75">
      <c r="B56" s="5">
        <v>4</v>
      </c>
      <c r="C56" s="5">
        <v>2</v>
      </c>
      <c r="D56" s="13" t="s">
        <v>259</v>
      </c>
      <c r="E56" s="52">
        <f>+'Nonlevelized-IOU'!I215</f>
        <v>1780478278.8900001</v>
      </c>
    </row>
    <row r="57" spans="2:5" ht="15.75">
      <c r="B57" s="5">
        <v>4</v>
      </c>
      <c r="C57" s="5">
        <v>3</v>
      </c>
      <c r="D57" s="13" t="s">
        <v>261</v>
      </c>
      <c r="E57" s="52">
        <f>+'Nonlevelized-IOU'!I216</f>
        <v>0</v>
      </c>
    </row>
    <row r="58" spans="2:5" ht="15.75">
      <c r="B58" s="5">
        <v>4</v>
      </c>
      <c r="C58" s="5">
        <v>7</v>
      </c>
      <c r="D58" s="13" t="s">
        <v>264</v>
      </c>
      <c r="E58" s="52">
        <f>+'Nonlevelized-IOU'!I223</f>
        <v>387118</v>
      </c>
    </row>
    <row r="59" spans="2:5" ht="15.75">
      <c r="B59" s="5">
        <v>4</v>
      </c>
      <c r="C59" s="5">
        <v>12</v>
      </c>
      <c r="D59" s="8" t="s">
        <v>44</v>
      </c>
      <c r="E59" s="52">
        <f>+'Nonlevelized-IOU'!D232</f>
        <v>0</v>
      </c>
    </row>
    <row r="60" spans="2:5" ht="15.75">
      <c r="B60" s="5">
        <v>4</v>
      </c>
      <c r="C60" s="5">
        <v>13</v>
      </c>
      <c r="D60" s="8" t="s">
        <v>46</v>
      </c>
      <c r="E60" s="52">
        <f>+'Nonlevelized-IOU'!D233</f>
        <v>0</v>
      </c>
    </row>
    <row r="61" spans="2:5" ht="15.75">
      <c r="B61" s="5">
        <v>4</v>
      </c>
      <c r="C61" s="5">
        <v>14</v>
      </c>
      <c r="D61" s="8" t="s">
        <v>47</v>
      </c>
      <c r="E61" s="52">
        <f>+'Nonlevelized-IOU'!D234</f>
        <v>0</v>
      </c>
    </row>
    <row r="62" spans="2:5" ht="15.75">
      <c r="B62" s="5">
        <v>4</v>
      </c>
      <c r="C62" s="5">
        <v>15</v>
      </c>
      <c r="D62" s="8" t="s">
        <v>92</v>
      </c>
      <c r="E62" s="52">
        <f>+'Nonlevelized-IOU'!D235</f>
        <v>0</v>
      </c>
    </row>
    <row r="63" spans="2:5" ht="15.75">
      <c r="B63" s="5">
        <v>4</v>
      </c>
      <c r="C63" s="5">
        <v>17</v>
      </c>
      <c r="D63" s="8" t="s">
        <v>96</v>
      </c>
      <c r="E63" s="52">
        <f>+'Nonlevelized-IOU'!D239</f>
        <v>0</v>
      </c>
    </row>
    <row r="64" spans="2:5" ht="15.75">
      <c r="B64" s="5">
        <v>4</v>
      </c>
      <c r="C64" s="5">
        <v>18</v>
      </c>
      <c r="D64" s="8" t="s">
        <v>101</v>
      </c>
      <c r="E64" s="52">
        <f>+'Nonlevelized-IOU'!D240</f>
        <v>0</v>
      </c>
    </row>
    <row r="65" spans="2:5" ht="15.75">
      <c r="B65" s="5">
        <v>4</v>
      </c>
      <c r="C65" s="5">
        <v>19</v>
      </c>
      <c r="D65" s="8" t="s">
        <v>103</v>
      </c>
      <c r="E65" s="52">
        <f>+'Nonlevelized-IOU'!D241</f>
        <v>0</v>
      </c>
    </row>
    <row r="66" spans="2:5" ht="15.75">
      <c r="B66" s="5">
        <v>4</v>
      </c>
      <c r="C66" s="5">
        <v>21</v>
      </c>
      <c r="D66" s="9" t="s">
        <v>213</v>
      </c>
      <c r="E66" s="52">
        <f>+'Nonlevelized-IOU'!I245</f>
        <v>28669865.57</v>
      </c>
    </row>
    <row r="67" spans="2:5" ht="15.75">
      <c r="B67" s="5">
        <v>4</v>
      </c>
      <c r="C67" s="5">
        <v>22</v>
      </c>
      <c r="D67" s="9" t="s">
        <v>105</v>
      </c>
      <c r="E67" s="52">
        <f>+'Nonlevelized-IOU'!I247</f>
        <v>0</v>
      </c>
    </row>
    <row r="68" spans="2:5" ht="15.75">
      <c r="B68" s="5">
        <v>4</v>
      </c>
      <c r="C68" s="5">
        <v>23</v>
      </c>
      <c r="D68" s="9" t="s">
        <v>214</v>
      </c>
      <c r="E68" s="52">
        <f>+'Nonlevelized-IOU'!I250</f>
        <v>973068651.36800003</v>
      </c>
    </row>
    <row r="69" spans="2:5" ht="15.75">
      <c r="B69" s="5">
        <v>4</v>
      </c>
      <c r="C69" s="5">
        <v>25</v>
      </c>
      <c r="D69" s="9" t="s">
        <v>215</v>
      </c>
      <c r="E69" s="52">
        <f>+'Nonlevelized-IOU'!I252</f>
        <v>0</v>
      </c>
    </row>
    <row r="70" spans="2:5" ht="15.75">
      <c r="B70" s="5">
        <v>4</v>
      </c>
      <c r="C70" s="5">
        <v>27</v>
      </c>
      <c r="D70" s="2" t="s">
        <v>216</v>
      </c>
      <c r="E70" s="52">
        <f>+'Nonlevelized-IOU'!D256</f>
        <v>777550000</v>
      </c>
    </row>
    <row r="71" spans="2:5" ht="15.75">
      <c r="B71" s="5">
        <v>4</v>
      </c>
      <c r="C71" s="5">
        <v>28</v>
      </c>
      <c r="D71" s="2" t="s">
        <v>271</v>
      </c>
      <c r="E71" s="52">
        <f>+'Nonlevelized-IOU'!D257</f>
        <v>0</v>
      </c>
    </row>
    <row r="72" spans="2:5" ht="15.75">
      <c r="B72" s="5">
        <v>4</v>
      </c>
      <c r="C72" s="5">
        <v>29</v>
      </c>
      <c r="D72" s="2" t="s">
        <v>114</v>
      </c>
      <c r="E72" s="53">
        <f>+'Nonlevelized-IOU'!G258</f>
        <v>0.1038</v>
      </c>
    </row>
    <row r="73" spans="2:5" ht="15.75">
      <c r="B73" s="5">
        <v>4</v>
      </c>
      <c r="C73" s="5">
        <v>31</v>
      </c>
      <c r="D73" s="1" t="s">
        <v>154</v>
      </c>
      <c r="E73" s="52">
        <f>+'Nonlevelized-IOU'!I264</f>
        <v>0</v>
      </c>
    </row>
    <row r="74" spans="2:5" ht="15.75">
      <c r="B74" s="5">
        <v>4</v>
      </c>
      <c r="C74" s="5">
        <v>32</v>
      </c>
      <c r="D74" s="1" t="s">
        <v>188</v>
      </c>
      <c r="E74" s="52">
        <f>+'Nonlevelized-IOU'!I265</f>
        <v>0</v>
      </c>
    </row>
    <row r="75" spans="2:5" ht="15.75">
      <c r="B75" s="5">
        <v>4</v>
      </c>
      <c r="C75" s="5">
        <v>34</v>
      </c>
      <c r="D75" s="2" t="s">
        <v>272</v>
      </c>
      <c r="E75" s="52">
        <f>+'Nonlevelized-IOU'!I268</f>
        <v>0</v>
      </c>
    </row>
    <row r="76" spans="2:5" ht="15.75">
      <c r="B76" s="5">
        <v>4</v>
      </c>
      <c r="C76" s="5">
        <v>35</v>
      </c>
      <c r="D76" s="2" t="s">
        <v>121</v>
      </c>
      <c r="E76" s="52">
        <f>+'Nonlevelized-IOU'!I271</f>
        <v>0</v>
      </c>
    </row>
    <row r="77" spans="2:5" ht="15.75">
      <c r="B77" s="5">
        <v>4</v>
      </c>
      <c r="C77" s="5">
        <v>36</v>
      </c>
      <c r="D77" s="39" t="s">
        <v>187</v>
      </c>
      <c r="E77" s="52">
        <f>+'Nonlevelized-IOU'!I272</f>
        <v>0</v>
      </c>
    </row>
    <row r="78" spans="2:5" ht="15.75">
      <c r="B78" s="5">
        <v>4</v>
      </c>
      <c r="C78" s="36" t="s">
        <v>235</v>
      </c>
      <c r="D78" s="47" t="s">
        <v>323</v>
      </c>
      <c r="E78" s="52">
        <f>+'Nonlevelized-IOU'!I273</f>
        <v>0</v>
      </c>
    </row>
    <row r="79" spans="2:5" ht="15.75">
      <c r="B79" s="5">
        <v>4</v>
      </c>
      <c r="C79" s="36" t="s">
        <v>303</v>
      </c>
      <c r="D79" s="47" t="s">
        <v>324</v>
      </c>
      <c r="E79" s="52">
        <f>+'Nonlevelized-IOU'!I274</f>
        <v>0</v>
      </c>
    </row>
    <row r="80" spans="2:5" ht="15.75">
      <c r="B80" s="5">
        <v>5</v>
      </c>
      <c r="D80" s="50" t="s">
        <v>349</v>
      </c>
      <c r="E80" s="53">
        <f>+'Nonlevelized-IOU'!D298</f>
        <v>0.21</v>
      </c>
    </row>
    <row r="81" spans="2:5" ht="15.75">
      <c r="B81" s="5">
        <v>5</v>
      </c>
      <c r="D81" s="50" t="s">
        <v>350</v>
      </c>
      <c r="E81" s="53">
        <f>+'Nonlevelized-IOU'!D299</f>
        <v>6.0299999999999999E-2</v>
      </c>
    </row>
    <row r="82" spans="2:5" ht="15.75">
      <c r="B82" s="5">
        <v>5</v>
      </c>
      <c r="D82" s="50" t="s">
        <v>351</v>
      </c>
      <c r="E82" s="53">
        <f>+'Nonlevelized-IOU'!D300</f>
        <v>0</v>
      </c>
    </row>
  </sheetData>
  <sheetProtection password="D71B"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c5f8eb12-5b27-439d-aaa6-3402af626fa3" value=""/>
</sisl>
</file>

<file path=customXml/itemProps1.xml><?xml version="1.0" encoding="utf-8"?>
<ds:datastoreItem xmlns:ds="http://schemas.openxmlformats.org/officeDocument/2006/customXml" ds:itemID="{DAABC700-8C2D-4D7C-9043-EA25E774821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Nonlevelized-IOU</vt:lpstr>
      <vt:lpstr>WS A I&amp;M Transco</vt:lpstr>
      <vt:lpstr>WS B ADIT</vt:lpstr>
      <vt:lpstr>WS B - 282-283 ADIT</vt:lpstr>
      <vt:lpstr>WS B - 190 ADIT</vt:lpstr>
      <vt:lpstr>WS C  - Working Capital</vt:lpstr>
      <vt:lpstr>WS D - Cost of Capital</vt:lpstr>
      <vt:lpstr>WS E - State Tax Rate</vt:lpstr>
      <vt:lpstr>Export</vt:lpstr>
      <vt:lpstr>'WS B - 282-283 ADIT'!HEADA</vt:lpstr>
      <vt:lpstr>'WS B - 190 ADIT'!HEADB</vt:lpstr>
      <vt:lpstr>'WS B - 282-283 ADIT'!PAGEA</vt:lpstr>
      <vt:lpstr>'WS B - 190 ADIT'!PAGEB</vt:lpstr>
      <vt:lpstr>'Nonlevelized-IOU'!Print_Area</vt:lpstr>
      <vt:lpstr>'WS B - 190 ADIT'!Print_Area</vt:lpstr>
      <vt:lpstr>'WS B - 282-283 ADIT'!Print_Area</vt:lpstr>
      <vt:lpstr>'WS B ADIT'!Print_Area</vt:lpstr>
      <vt:lpstr>'WS E - State Tax Rate'!Print_Area</vt:lpstr>
      <vt:lpstr>'WS A I&amp;M Transco'!Print_Titles</vt:lpstr>
      <vt:lpstr>'WS B - 190 ADIT'!Print_Titles</vt:lpstr>
      <vt:lpstr>'WS B - 282-283 ADIT'!Print_Titles</vt:lpstr>
      <vt:lpstr>'WS C  - Working Capital'!Print_Titles</vt:lpstr>
      <vt:lpstr>'WS D - Cost of Capital'!Print_Titles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keywords/>
  <cp:lastModifiedBy>s134129</cp:lastModifiedBy>
  <cp:lastPrinted>2019-04-26T18:39:16Z</cp:lastPrinted>
  <dcterms:created xsi:type="dcterms:W3CDTF">2008-03-20T17:17:47Z</dcterms:created>
  <dcterms:modified xsi:type="dcterms:W3CDTF">2019-12-17T14:29:45Z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4d103f93-5574-41cb-add6-59ee4f035a2e</vt:lpwstr>
  </property>
  <property fmtid="{D5CDD505-2E9C-101B-9397-08002B2CF9AE}" pid="3" name="bjSaver">
    <vt:lpwstr>8nLAsadz8EP4iOoOx2MGVCL7CmDu+dAi</vt:lpwstr>
  </property>
  <property fmtid="{D5CDD505-2E9C-101B-9397-08002B2CF9AE}" pid="4" name="bjDocumentSecurityLabel">
    <vt:lpwstr>AEP Public</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uid="c5f8eb12-5b27-439d-aaa6-3402af626fa3" value="" /&gt;&lt;/sisl&gt;</vt:lpwstr>
  </property>
</Properties>
</file>